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ulio/Desktop/"/>
    </mc:Choice>
  </mc:AlternateContent>
  <xr:revisionPtr revIDLastSave="0" documentId="13_ncr:1_{9B40EF63-4F79-8441-8F0E-EA14536B3EC3}" xr6:coauthVersionLast="46" xr6:coauthVersionMax="46" xr10:uidLastSave="{00000000-0000-0000-0000-000000000000}"/>
  <bookViews>
    <workbookView xWindow="-1000" yWindow="-22540" windowWidth="34780" windowHeight="17120" xr2:uid="{00000000-000D-0000-FFFF-FFFF00000000}"/>
    <workbookView xWindow="460" yWindow="1000" windowWidth="26340" windowHeight="14560" activeTab="1" xr2:uid="{F33A8C74-E7E0-5449-887B-1BEAD46248C5}"/>
  </bookViews>
  <sheets>
    <sheet name="NOM-004" sheetId="1" r:id="rId1"/>
    <sheet name="grafico " sheetId="2" r:id="rId2"/>
  </sheets>
  <definedNames>
    <definedName name="_xlnm.Print_Area" localSheetId="0">'NOM-004'!$A$1:$K$132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22" i="1" l="1"/>
  <c r="J111" i="1"/>
  <c r="J105" i="1"/>
  <c r="J99" i="1"/>
  <c r="J88" i="1"/>
  <c r="J82" i="1"/>
  <c r="J79" i="1"/>
  <c r="J76" i="1"/>
  <c r="J53" i="1"/>
  <c r="J37" i="1"/>
  <c r="J30" i="1"/>
  <c r="I122" i="1"/>
  <c r="H122" i="1"/>
  <c r="G122" i="1"/>
  <c r="H119" i="1"/>
  <c r="I119" i="1"/>
  <c r="G119" i="1"/>
  <c r="J119" i="1" s="1"/>
  <c r="J117" i="1" s="1"/>
  <c r="D131" i="1" s="1"/>
  <c r="G115" i="1"/>
  <c r="J115" i="1" s="1"/>
  <c r="J113" i="1" s="1"/>
  <c r="D130" i="1" s="1"/>
  <c r="I111" i="1"/>
  <c r="H111" i="1"/>
  <c r="G111" i="1"/>
  <c r="I105" i="1"/>
  <c r="H105" i="1"/>
  <c r="G105" i="1"/>
  <c r="I99" i="1"/>
  <c r="H99" i="1"/>
  <c r="G99" i="1"/>
  <c r="I88" i="1"/>
  <c r="H88" i="1"/>
  <c r="G88" i="1"/>
  <c r="I85" i="1"/>
  <c r="H85" i="1"/>
  <c r="G85" i="1"/>
  <c r="J85" i="1" s="1"/>
  <c r="I82" i="1"/>
  <c r="H82" i="1"/>
  <c r="G82" i="1"/>
  <c r="I79" i="1"/>
  <c r="H79" i="1"/>
  <c r="G79" i="1"/>
  <c r="I76" i="1"/>
  <c r="H76" i="1"/>
  <c r="G76" i="1"/>
  <c r="I62" i="1"/>
  <c r="H62" i="1"/>
  <c r="G62" i="1"/>
  <c r="J62" i="1" s="1"/>
  <c r="I57" i="1"/>
  <c r="H57" i="1"/>
  <c r="G57" i="1"/>
  <c r="J57" i="1" s="1"/>
  <c r="I53" i="1"/>
  <c r="H53" i="1"/>
  <c r="G53" i="1"/>
  <c r="I41" i="1"/>
  <c r="H41" i="1"/>
  <c r="G41" i="1"/>
  <c r="J41" i="1" s="1"/>
  <c r="J39" i="1" s="1"/>
  <c r="I37" i="1"/>
  <c r="H37" i="1"/>
  <c r="G37" i="1"/>
  <c r="I30" i="1"/>
  <c r="H30" i="1"/>
  <c r="G30" i="1"/>
  <c r="I20" i="1"/>
  <c r="H20" i="1"/>
  <c r="G20" i="1"/>
  <c r="J20" i="1" s="1"/>
  <c r="J18" i="1" s="1"/>
  <c r="I16" i="1"/>
  <c r="H16" i="1"/>
  <c r="G16" i="1"/>
  <c r="J16" i="1" s="1"/>
  <c r="I13" i="1"/>
  <c r="H13" i="1"/>
  <c r="G13" i="1"/>
  <c r="J13" i="1" s="1"/>
  <c r="G7" i="1"/>
  <c r="J7" i="1" s="1"/>
  <c r="I7" i="1"/>
  <c r="H7" i="1"/>
  <c r="J5" i="1" l="1"/>
  <c r="J55" i="1"/>
  <c r="D129" i="1" s="1"/>
  <c r="I115" i="1"/>
  <c r="H115" i="1" l="1"/>
  <c r="D127" i="1"/>
  <c r="D128" i="1" l="1"/>
  <c r="D126" i="1"/>
  <c r="D132" i="1" s="1"/>
</calcChain>
</file>

<file path=xl/sharedStrings.xml><?xml version="1.0" encoding="utf-8"?>
<sst xmlns="http://schemas.openxmlformats.org/spreadsheetml/2006/main" count="277" uniqueCount="139">
  <si>
    <t>NOM-004-STPS-1999 Sistemas de protección y dispositivos de seguridad en la maquinaria y equipo que se utilice en los centros de trabajo</t>
  </si>
  <si>
    <t>Indicador</t>
  </si>
  <si>
    <t>Tipo de Verificación</t>
  </si>
  <si>
    <t>Mejorar.</t>
  </si>
  <si>
    <t>¿Se ha elaborado un estudio para analizar el riesgo potencial generado por la maquinaria y equipo, considerando un inventario de todos los factores y condiciones peligrosas que afecten a la salud del trabajador?</t>
  </si>
  <si>
    <t>x</t>
  </si>
  <si>
    <t>¿Se determinó el tipo y la gravedad del daño, así como la probabilidad de ocurrencia, para cada riesgo detectado en el estudio?</t>
  </si>
  <si>
    <t>¿Se ha elaborado un programa específico de seguridad e higiene para la operación y mantenimiento de la maquinaria y equipo, resultado del estudio de análisis de riesgo generado?</t>
  </si>
  <si>
    <t>¿Están señaladas las áreas de tránsito -peatonal, vehicular y combinadas-, y de operación?</t>
  </si>
  <si>
    <t>¿Tiene protección el control de mando para evitar un funcionamiento accidental?</t>
  </si>
  <si>
    <t>¿Se utiliza la técnica de protección por obstáculos, cuando por la instalación de la maquinaria y equipo no es posible utilizar protectores de seguridad para resguardar elementos de transmisión de energía mecánica?</t>
  </si>
  <si>
    <t>¿Cuentan la maquinaria y equipo con dispositivos de seguridad para paro de urgencia de fácil activación?</t>
  </si>
  <si>
    <t>¿Cuentan la maquinaria y equipo con dispositivos de seguridad para que las fallas de energía no generen condiciones de riesgo?</t>
  </si>
  <si>
    <t>¿Disponen los trabajadores del equipo de protección personal (EPP) requerido para la operación de la maquinaria y equipo?</t>
  </si>
  <si>
    <t>¿Cuenta con trabajadores capacitados para la atención de emergencias?</t>
  </si>
  <si>
    <t>¿Están capacitados los trabajadores para la operación segura de la maquinaria y equipo, así como de las herramientas que utilizan para desarrollar su actividad?</t>
  </si>
  <si>
    <t>NA</t>
  </si>
  <si>
    <t>N</t>
  </si>
  <si>
    <t>S</t>
  </si>
  <si>
    <t xml:space="preserve">OBJETIVOS </t>
  </si>
  <si>
    <t>6  Capacitación e información</t>
  </si>
  <si>
    <t>5  Equipo de Protección Personal</t>
  </si>
  <si>
    <t>5..3</t>
  </si>
  <si>
    <t>5.2.2</t>
  </si>
  <si>
    <t>5.2.1</t>
  </si>
  <si>
    <t>1  Estudio</t>
  </si>
  <si>
    <t>2 Programas</t>
  </si>
  <si>
    <t>4  Medidas de seguridad</t>
  </si>
  <si>
    <t>3 Procedimientos</t>
  </si>
  <si>
    <t>📖</t>
  </si>
  <si>
    <t>👁‍🗨</t>
  </si>
  <si>
    <t>Cumple</t>
  </si>
  <si>
    <t>Verificar si se  tomaron en cuenta para la elaboración del estudio:</t>
  </si>
  <si>
    <t>* Las partes en movimiento, que generan de calor y electricidad estática de la maquinaria y equipo.</t>
  </si>
  <si>
    <t>* Las superficies cortantes, proyección y calentamiento de la materia prima, subproducto y producto terminado.</t>
  </si>
  <si>
    <t>* El manejo y condiciones de la herramienta.</t>
  </si>
  <si>
    <t>Verificar que se prevé el programa específico para la operación de la maquinaria y equipo:</t>
  </si>
  <si>
    <t>* Se mantenga limpia y ordenada el área de trabajo.</t>
  </si>
  <si>
    <t>* Estén ajustados la maquinaria y equipo para prevenir un riesgo.</t>
  </si>
  <si>
    <t>* Estén protegidas las conexiones de la maquinaria y equipo y sus contactos eléctricos y no sean un factor de riesgo.</t>
  </si>
  <si>
    <t>* Se realice el cambio y uso de la herramienta y el herramental en forma segura.</t>
  </si>
  <si>
    <t>* Se efectúe el desarrollo de las actividades de operación en forma segura.</t>
  </si>
  <si>
    <t>* No sean un factor de riesgo el sistema de alimentación y retiro de la materia prima, subproducto y producto terminado.</t>
  </si>
  <si>
    <t>Verificar si contiene el programa específico para el mantenimiento de la maquinaria y equipo los siguientes elementos:</t>
  </si>
  <si>
    <t>* La capacitación que se debe otorgar a los trabajadores que realicen las actividades de mantenimiento.</t>
  </si>
  <si>
    <t>* La periodicidad y el procedimiento para realizar el mantenimiento preventivo y, en su caso, el correctivo.</t>
  </si>
  <si>
    <t>* El registro del mantenimiento preventivo y correctivo que se le aplique a la maquinaria y equipo, indicando en que fecha se realizó.</t>
  </si>
  <si>
    <t>* Se conserve dicho registro al menos durante doce meses.</t>
  </si>
  <si>
    <t>Verificar si se prevé el procedimiento para realizar el mantenimiento preventivo y correctivo, que en el bloqueo de energía se cumpla con las siguientes condiciones de seguridad:</t>
  </si>
  <si>
    <t>* Su realización por parte del encargado de mantenimiento.</t>
  </si>
  <si>
    <t>* La identificación de los interruptores, válvulas y puntos que requieran inmovilización.</t>
  </si>
  <si>
    <t>* El aviso previo a los trabajadores involucrados, cuando se realice el bloqueo de energía.</t>
  </si>
  <si>
    <t>* O el bloqueo de la energía en tableros, controles o equipos, a fin de desenergizar, desactivar o impedir la operación de la maquinaria y equipo.</t>
  </si>
  <si>
    <t>* La colocación de los candados de seguridad.</t>
  </si>
  <si>
    <t>* La verificación de que se realizó el bloqueo.</t>
  </si>
  <si>
    <t>*El aviso a los trabajadores involucrados, cuando haya sido retirado el bloqueo.</t>
  </si>
  <si>
    <t>* El retiro de las tarjetas de aviso por parte del trabajador que las colocó.</t>
  </si>
  <si>
    <t>* Se preservan las condiciones de seguridad, cuando se modifica o reconstruye la maquinaria o equipo.</t>
  </si>
  <si>
    <t>* Los protectores y dispositivos están en su lugar y en condiciones de funcionamiento.</t>
  </si>
  <si>
    <t>* Proporcionan una protección total al trabajador.</t>
  </si>
  <si>
    <t>* Permiten los ajustes necesarios en el punto de operación.</t>
  </si>
  <si>
    <t>* Permiten el movimiento libre del trabajador.</t>
  </si>
  <si>
    <t>* Impiden el acceso a la zona de riesgo a los trabajadores no autorizados.</t>
  </si>
  <si>
    <t>* Evitan que interfieran con la operación de la maquinaria y equipo.</t>
  </si>
  <si>
    <t>* No son un factor de riesgo por sí mismos.</t>
  </si>
  <si>
    <t>* Permiten la visibilidad necesaria para efectuar la operación.</t>
  </si>
  <si>
    <t>* Se señalan cuando su funcionamiento no es evidente por sí mismo.</t>
  </si>
  <si>
    <t>* Están integrados a la maquinaria y equipo.</t>
  </si>
  <si>
    <t>* Están fijos y son resistentes para hacer su función segura.</t>
  </si>
  <si>
    <t>* No obstaculizan el desalojo del material de desperdicio.</t>
  </si>
  <si>
    <t>Verificar que se cumplen los protectores y dispositivos de seguridad en la maquinaria y equipo con las siguientes condiciones:</t>
  </si>
  <si>
    <t>Verificar que se cumplen los dispositivos de seguridad y las electroerosionadoras con las siguientes condiciones:</t>
  </si>
  <si>
    <t>* Son accesibles al operador.</t>
  </si>
  <si>
    <t>* Está señalizado que existe un dispositivo de seguridad, cuando su funcionamiento no es evidente.</t>
  </si>
  <si>
    <t>* Proporciona una protección total al trabajador.</t>
  </si>
  <si>
    <t>* Facilitan su mantenimiento, conservación y limpieza general.</t>
  </si>
  <si>
    <t>* Están protegidos contra una operación involuntaria.</t>
  </si>
  <si>
    <t>* Prevén que una falla en el sistema no evite su propio funcionamiento y que a su vez evite la iniciación del ciclo hasta que la falla sea corregida.</t>
  </si>
  <si>
    <t>* Utiliza el trabajador un dispositivo d e mando bimanual, un dispositivo asociado a un protector o un dispositivo sensitivo, cuando requiere alimentar o retirar materiales del punto de operación manualmente y esto represente un riesgo.</t>
  </si>
  <si>
    <t>Verificar que se cumplen las electroerosionadoras con los siguientes requisitos adicionales:</t>
  </si>
  <si>
    <t>* Cuentan con un sistema indicador y controlador de freno.</t>
  </si>
  <si>
    <t>* Previenen un incremento significativo en el tiempo normal de paro con embrague de aire.</t>
  </si>
  <si>
    <t>* Inhiben una operación posterior en el caso de una falla del mecanismo de operación.</t>
  </si>
  <si>
    <t>Verificar que  cuenta el interruptor final de carrera con las condiciones siguientes:</t>
  </si>
  <si>
    <t>* Está protegido contra una operación no deseada.</t>
  </si>
  <si>
    <t>* Pueda desacoplarse el embrague de accionamiento mecánico al completar un ciclo.</t>
  </si>
  <si>
    <t>* Sólo se pueda restablecer el funcionamiento a voluntad del trabajador.</t>
  </si>
  <si>
    <t>RESUMEN DE CUMPLIMIENTO</t>
  </si>
  <si>
    <t>%</t>
  </si>
  <si>
    <t>Cumplimiento Global</t>
  </si>
  <si>
    <t>¿Cuenta con un manual de primeros auxilios en el que se definan los procedimientos para la atención de emergencias?</t>
  </si>
  <si>
    <t>5.2.1 ( a )</t>
  </si>
  <si>
    <t>5.2.1 ( b )</t>
  </si>
  <si>
    <t>5.2.1 ( c )</t>
  </si>
  <si>
    <t>* Se  instalen los protectores y dispositivos de seguridad en el lugar requerido y se utilicen durante la operación.</t>
  </si>
  <si>
    <t>7.1 ( a )</t>
  </si>
  <si>
    <t>7.1 ( b )</t>
  </si>
  <si>
    <t>7.1 ( c )</t>
  </si>
  <si>
    <t>7.1 ( d )</t>
  </si>
  <si>
    <t>7.1 ( e )</t>
  </si>
  <si>
    <t>7.1 ( f )</t>
  </si>
  <si>
    <t>7.1 ( g )</t>
  </si>
  <si>
    <t>* La colocación de tarjetas de aviso de acuerdo con el apéndice A.</t>
  </si>
  <si>
    <t>7.2.2</t>
  </si>
  <si>
    <t>7.2.2 ( c )</t>
  </si>
  <si>
    <t>Verificar que se cumplen las siguientes condiciones de seguridad al concluir el mantenimiento:</t>
  </si>
  <si>
    <t xml:space="preserve">7.2 ( a ) </t>
  </si>
  <si>
    <t xml:space="preserve">7.2 ( b ) </t>
  </si>
  <si>
    <t xml:space="preserve">8.1.1 ( a ) </t>
  </si>
  <si>
    <t xml:space="preserve">8.1.1 ( b ) </t>
  </si>
  <si>
    <t xml:space="preserve">8.1.1 ( c ) </t>
  </si>
  <si>
    <t xml:space="preserve">8.1.1 ( d ) </t>
  </si>
  <si>
    <t xml:space="preserve">8.1.1 ( f ) </t>
  </si>
  <si>
    <t xml:space="preserve">8.1.1 ( g ) </t>
  </si>
  <si>
    <t xml:space="preserve">8.1.1 ( h ) </t>
  </si>
  <si>
    <t xml:space="preserve">8.1.1 ( i ) </t>
  </si>
  <si>
    <t xml:space="preserve">8.1.1 ( j ) </t>
  </si>
  <si>
    <t xml:space="preserve">8.1.1 ( k ) </t>
  </si>
  <si>
    <t xml:space="preserve">8.1.1 ( e ) </t>
  </si>
  <si>
    <t>8.2.1</t>
  </si>
  <si>
    <t>8.2.3</t>
  </si>
  <si>
    <t>8.2.3 ( a )</t>
  </si>
  <si>
    <t>8.2.3 ( b )</t>
  </si>
  <si>
    <t>8.2.3 ( c )</t>
  </si>
  <si>
    <t>8.2.3 ( d )</t>
  </si>
  <si>
    <t>8.2.3 ( f )</t>
  </si>
  <si>
    <t>8.2.3 ( g )</t>
  </si>
  <si>
    <t>8.2.3 ( h )</t>
  </si>
  <si>
    <t>8.2.3 ( e )</t>
  </si>
  <si>
    <t>8.2.4</t>
  </si>
  <si>
    <t>8.2.4 ( a )</t>
  </si>
  <si>
    <t>8.2.4 ( b )</t>
  </si>
  <si>
    <t xml:space="preserve">8.2.5 </t>
  </si>
  <si>
    <t xml:space="preserve">8.2.5  ( a ) </t>
  </si>
  <si>
    <t xml:space="preserve">8.2.5  ( b ) </t>
  </si>
  <si>
    <t xml:space="preserve">8.2.5  ( c ) </t>
  </si>
  <si>
    <t>5.3 ( b )</t>
  </si>
  <si>
    <t xml:space="preserve">5.3 ( a ) </t>
  </si>
  <si>
    <t>Referencia legal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</si>
</sst>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00.00%"/>
  </numFmts>
  <fonts count="11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4"/>
      <color theme="0" tint="-4.9989318521683403E-2"/>
      <name val="Calibri"/>
      <family val="2"/>
      <scheme val="minor"/>
    </font>
    <font>
      <sz val="1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 vertical="center"/>
    </xf>
    <xf numFmtId="0" fontId="0" fillId="0" borderId="0" xfId="0" applyFill="1"/>
    <xf numFmtId="0" fontId="0" fillId="0" borderId="6" xfId="0" applyFill="1" applyBorder="1" applyAlignment="1">
      <alignment horizontal="center" vertical="center"/>
    </xf>
    <xf numFmtId="0" fontId="0" fillId="0" borderId="6" xfId="0" applyFill="1" applyBorder="1"/>
    <xf numFmtId="0" fontId="0" fillId="0" borderId="3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10" xfId="0" applyFill="1" applyBorder="1" applyAlignment="1">
      <alignment vertical="center"/>
    </xf>
    <xf numFmtId="0" fontId="0" fillId="0" borderId="10" xfId="0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6" xfId="0" applyFill="1" applyBorder="1" applyAlignment="1">
      <alignment vertical="center"/>
    </xf>
    <xf numFmtId="0" fontId="0" fillId="0" borderId="9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13" xfId="0" applyFill="1" applyBorder="1"/>
    <xf numFmtId="0" fontId="0" fillId="0" borderId="8" xfId="0" applyFill="1" applyBorder="1" applyAlignment="1">
      <alignment horizontal="center" vertical="center"/>
    </xf>
    <xf numFmtId="0" fontId="0" fillId="0" borderId="0" xfId="0" applyFill="1" applyBorder="1"/>
    <xf numFmtId="0" fontId="1" fillId="0" borderId="0" xfId="0" applyFont="1" applyFill="1" applyBorder="1" applyAlignment="1">
      <alignment horizontal="center" textRotation="90"/>
    </xf>
    <xf numFmtId="0" fontId="1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10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8" xfId="0" applyFill="1" applyBorder="1"/>
    <xf numFmtId="0" fontId="0" fillId="0" borderId="7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 wrapText="1"/>
    </xf>
    <xf numFmtId="0" fontId="0" fillId="5" borderId="12" xfId="0" applyFill="1" applyBorder="1" applyAlignment="1">
      <alignment horizontal="center" vertical="center"/>
    </xf>
    <xf numFmtId="0" fontId="5" fillId="5" borderId="4" xfId="0" applyFont="1" applyFill="1" applyBorder="1" applyAlignment="1">
      <alignment horizontal="left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5" xfId="0" applyFill="1" applyBorder="1"/>
    <xf numFmtId="0" fontId="0" fillId="0" borderId="6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5" borderId="12" xfId="0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vertical="center" wrapText="1"/>
    </xf>
    <xf numFmtId="0" fontId="7" fillId="0" borderId="0" xfId="0" applyFont="1" applyFill="1"/>
    <xf numFmtId="0" fontId="7" fillId="5" borderId="12" xfId="0" applyFont="1" applyFill="1" applyBorder="1" applyAlignment="1">
      <alignment horizontal="center" vertical="center"/>
    </xf>
    <xf numFmtId="0" fontId="7" fillId="5" borderId="12" xfId="0" applyFont="1" applyFill="1" applyBorder="1" applyAlignment="1">
      <alignment horizontal="center" vertical="center" wrapText="1"/>
    </xf>
    <xf numFmtId="0" fontId="7" fillId="0" borderId="0" xfId="0" applyFont="1" applyFill="1" applyBorder="1"/>
    <xf numFmtId="0" fontId="7" fillId="5" borderId="12" xfId="0" applyFont="1" applyFill="1" applyBorder="1" applyAlignment="1">
      <alignment vertical="center"/>
    </xf>
    <xf numFmtId="0" fontId="8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10" fontId="0" fillId="0" borderId="6" xfId="0" applyNumberFormat="1" applyFill="1" applyBorder="1" applyAlignment="1">
      <alignment horizontal="center"/>
    </xf>
    <xf numFmtId="0" fontId="2" fillId="5" borderId="6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2" fontId="2" fillId="5" borderId="6" xfId="0" applyNumberFormat="1" applyFont="1" applyFill="1" applyBorder="1" applyAlignment="1">
      <alignment horizontal="center" vertical="center"/>
    </xf>
    <xf numFmtId="2" fontId="2" fillId="0" borderId="10" xfId="0" applyNumberFormat="1" applyFont="1" applyFill="1" applyBorder="1" applyAlignment="1">
      <alignment horizontal="center" vertical="center"/>
    </xf>
    <xf numFmtId="2" fontId="2" fillId="0" borderId="0" xfId="0" applyNumberFormat="1" applyFont="1" applyFill="1" applyAlignment="1">
      <alignment horizontal="center" vertical="center"/>
    </xf>
    <xf numFmtId="10" fontId="0" fillId="6" borderId="5" xfId="0" applyNumberFormat="1" applyFill="1" applyBorder="1" applyAlignment="1">
      <alignment horizontal="center" vertical="center"/>
    </xf>
    <xf numFmtId="0" fontId="2" fillId="5" borderId="12" xfId="0" applyFont="1" applyFill="1" applyBorder="1" applyAlignment="1">
      <alignment vertical="center" wrapText="1"/>
    </xf>
    <xf numFmtId="0" fontId="0" fillId="0" borderId="6" xfId="0" applyFill="1" applyBorder="1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3" xfId="0" applyFill="1" applyBorder="1" applyAlignment="1">
      <alignment vertical="center" wrapText="1"/>
    </xf>
    <xf numFmtId="0" fontId="0" fillId="0" borderId="10" xfId="0" applyFill="1" applyBorder="1" applyAlignment="1">
      <alignment vertical="center" wrapText="1"/>
    </xf>
    <xf numFmtId="0" fontId="5" fillId="5" borderId="12" xfId="0" applyFont="1" applyFill="1" applyBorder="1" applyAlignment="1">
      <alignment vertical="center" wrapText="1"/>
    </xf>
    <xf numFmtId="0" fontId="0" fillId="0" borderId="13" xfId="0" applyFill="1" applyBorder="1" applyAlignment="1">
      <alignment vertical="center" wrapText="1"/>
    </xf>
    <xf numFmtId="0" fontId="0" fillId="0" borderId="9" xfId="0" applyFill="1" applyBorder="1" applyAlignment="1">
      <alignment vertical="center" wrapText="1"/>
    </xf>
    <xf numFmtId="0" fontId="9" fillId="3" borderId="15" xfId="0" applyFont="1" applyFill="1" applyBorder="1" applyAlignment="1"/>
    <xf numFmtId="0" fontId="9" fillId="3" borderId="16" xfId="0" applyFont="1" applyFill="1" applyBorder="1" applyAlignment="1">
      <alignment horizontal="center" vertical="center"/>
    </xf>
    <xf numFmtId="164" fontId="2" fillId="5" borderId="17" xfId="0" applyNumberFormat="1" applyFont="1" applyFill="1" applyBorder="1" applyAlignment="1">
      <alignment horizontal="left" vertical="center"/>
    </xf>
    <xf numFmtId="165" fontId="0" fillId="0" borderId="18" xfId="0" applyNumberFormat="1" applyBorder="1" applyAlignment="1">
      <alignment horizontal="center" vertical="center" wrapText="1"/>
    </xf>
    <xf numFmtId="165" fontId="0" fillId="0" borderId="18" xfId="0" applyNumberFormat="1" applyBorder="1" applyAlignment="1">
      <alignment horizontal="center" vertical="center"/>
    </xf>
    <xf numFmtId="164" fontId="2" fillId="5" borderId="19" xfId="0" applyNumberFormat="1" applyFont="1" applyFill="1" applyBorder="1" applyAlignment="1">
      <alignment horizontal="left" vertical="center"/>
    </xf>
    <xf numFmtId="165" fontId="0" fillId="0" borderId="20" xfId="0" applyNumberFormat="1" applyBorder="1" applyAlignment="1">
      <alignment horizontal="center" vertical="center" wrapText="1"/>
    </xf>
    <xf numFmtId="0" fontId="2" fillId="7" borderId="8" xfId="0" applyFont="1" applyFill="1" applyBorder="1" applyAlignment="1">
      <alignment horizontal="right" vertical="center"/>
    </xf>
    <xf numFmtId="10" fontId="2" fillId="0" borderId="21" xfId="0" applyNumberFormat="1" applyFont="1" applyBorder="1" applyAlignment="1">
      <alignment horizontal="center" vertical="center" wrapText="1"/>
    </xf>
    <xf numFmtId="164" fontId="2" fillId="7" borderId="17" xfId="0" applyNumberFormat="1" applyFont="1" applyFill="1" applyBorder="1" applyAlignment="1">
      <alignment horizontal="left" vertical="center"/>
    </xf>
    <xf numFmtId="0" fontId="10" fillId="0" borderId="0" xfId="0" applyFont="1" applyFill="1" applyBorder="1"/>
    <xf numFmtId="0" fontId="10" fillId="0" borderId="0" xfId="0" applyFont="1" applyFill="1"/>
    <xf numFmtId="0" fontId="3" fillId="3" borderId="0" xfId="0" applyFont="1" applyFill="1" applyAlignment="1">
      <alignment horizontal="left" vertical="top"/>
    </xf>
    <xf numFmtId="0" fontId="4" fillId="4" borderId="4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138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NOM-004 %</a:t>
            </a:r>
            <a:r>
              <a:rPr lang="en-US" baseline="0"/>
              <a:t> de Cumplimiento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'NOM-004'!$D$125</c:f>
              <c:strCache>
                <c:ptCount val="1"/>
                <c:pt idx="0">
                  <c:v>%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>
              <a:solidFill>
                <a:schemeClr val="accent1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0-9181-6044-A1A3-25D55ACC1401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9181-6044-A1A3-25D55ACC1401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2-9181-6044-A1A3-25D55ACC1401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3-9181-6044-A1A3-25D55ACC1401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5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9181-6044-A1A3-25D55ACC1401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9181-6044-A1A3-25D55ACC1401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6-9181-6044-A1A3-25D55ACC1401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>
                  <a:lumMod val="60000"/>
                  <a:alpha val="85000"/>
                </a:schemeClr>
              </a:solidFill>
              <a:ln w="9525" cap="flat" cmpd="sng" algn="ctr">
                <a:solidFill>
                  <a:schemeClr val="lt1">
                    <a:alpha val="50000"/>
                  </a:scheme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9181-6044-A1A3-25D55ACC140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dLblPos val="inEnd"/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'NOM-004'!$C$126:$C$132</c:f>
              <c:strCache>
                <c:ptCount val="7"/>
                <c:pt idx="0">
                  <c:v>1  Estudio</c:v>
                </c:pt>
                <c:pt idx="1">
                  <c:v>2 Programas</c:v>
                </c:pt>
                <c:pt idx="2">
                  <c:v>3 Procedimientos</c:v>
                </c:pt>
                <c:pt idx="3">
                  <c:v>4  Medidas de seguridad</c:v>
                </c:pt>
                <c:pt idx="4">
                  <c:v>5  Equipo de Protección Personal</c:v>
                </c:pt>
                <c:pt idx="5">
                  <c:v>6  Capacitación e información</c:v>
                </c:pt>
                <c:pt idx="6">
                  <c:v>Cumplimiento Global</c:v>
                </c:pt>
              </c:strCache>
            </c:strRef>
          </c:cat>
          <c:val>
            <c:numRef>
              <c:f>'NOM-004'!$D$126:$D$132</c:f>
              <c:numCache>
                <c:formatCode>000.00%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 formatCode="0.00%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181-6044-A1A3-25D55ACC1401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-1930667984"/>
        <c:axId val="-1930669072"/>
      </c:barChart>
      <c:valAx>
        <c:axId val="-1930669072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00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1930667984"/>
        <c:crosses val="autoZero"/>
        <c:crossBetween val="between"/>
      </c:valAx>
      <c:catAx>
        <c:axId val="-193066798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-193066907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100-000000000000}">
  <sheetPr/>
  <sheetViews>
    <sheetView zoomScale="127" workbookViewId="0" zoomToFit="1"/>
    <sheetView tabSelected="1" zoomScale="102" workbookViewId="1" zoomToFit="1"/>
  </sheetViews>
  <pageMargins left="0.7" right="0.7" top="0.75" bottom="0.75" header="0.3" footer="0.3"/>
  <pageSetup orientation="landscape" horizontalDpi="0" verticalDpi="0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78333" cy="628774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0.39997558519241921"/>
    <pageSetUpPr fitToPage="1"/>
  </sheetPr>
  <dimension ref="B1:K432"/>
  <sheetViews>
    <sheetView tabSelected="1" zoomScale="150" zoomScaleNormal="150" zoomScaleSheetLayoutView="90" workbookViewId="0">
      <pane ySplit="4" topLeftCell="A5" activePane="bottomLeft" state="frozen"/>
      <selection pane="bottomLeft" activeCell="B1" sqref="B1:J1"/>
    </sheetView>
    <sheetView topLeftCell="C121" zoomScale="174" workbookViewId="1">
      <selection activeCell="C132" sqref="C132"/>
    </sheetView>
  </sheetViews>
  <sheetFormatPr baseColWidth="10" defaultColWidth="11.5" defaultRowHeight="15" x14ac:dyDescent="0.2"/>
  <cols>
    <col min="1" max="1" width="3" style="3" customWidth="1"/>
    <col min="2" max="2" width="5.6640625" style="21" customWidth="1"/>
    <col min="3" max="3" width="87.5" style="10" customWidth="1"/>
    <col min="4" max="4" width="11.5" style="1" customWidth="1"/>
    <col min="5" max="5" width="5.5" style="2" customWidth="1"/>
    <col min="6" max="6" width="8.5" style="2" customWidth="1"/>
    <col min="7" max="9" width="3.83203125" style="2" customWidth="1"/>
    <col min="10" max="10" width="29.6640625" style="3" customWidth="1"/>
    <col min="11" max="11" width="4.6640625" style="16" customWidth="1"/>
    <col min="12" max="242" width="11.5" style="3"/>
    <col min="243" max="243" width="5.6640625" style="3" customWidth="1"/>
    <col min="244" max="244" width="57" style="3" customWidth="1"/>
    <col min="245" max="246" width="11.5" style="3" customWidth="1"/>
    <col min="247" max="247" width="37.83203125" style="3" customWidth="1"/>
    <col min="248" max="250" width="11.5" style="3" customWidth="1"/>
    <col min="251" max="256" width="4.6640625" style="3" customWidth="1"/>
    <col min="257" max="258" width="11.5" style="3"/>
    <col min="259" max="259" width="12.1640625" style="3" customWidth="1"/>
    <col min="260" max="260" width="14.83203125" style="3" customWidth="1"/>
    <col min="261" max="498" width="11.5" style="3"/>
    <col min="499" max="499" width="5.6640625" style="3" customWidth="1"/>
    <col min="500" max="500" width="57" style="3" customWidth="1"/>
    <col min="501" max="502" width="11.5" style="3" customWidth="1"/>
    <col min="503" max="503" width="37.83203125" style="3" customWidth="1"/>
    <col min="504" max="506" width="11.5" style="3" customWidth="1"/>
    <col min="507" max="512" width="4.6640625" style="3" customWidth="1"/>
    <col min="513" max="514" width="11.5" style="3"/>
    <col min="515" max="515" width="12.1640625" style="3" customWidth="1"/>
    <col min="516" max="516" width="14.83203125" style="3" customWidth="1"/>
    <col min="517" max="754" width="11.5" style="3"/>
    <col min="755" max="755" width="5.6640625" style="3" customWidth="1"/>
    <col min="756" max="756" width="57" style="3" customWidth="1"/>
    <col min="757" max="758" width="11.5" style="3" customWidth="1"/>
    <col min="759" max="759" width="37.83203125" style="3" customWidth="1"/>
    <col min="760" max="762" width="11.5" style="3" customWidth="1"/>
    <col min="763" max="768" width="4.6640625" style="3" customWidth="1"/>
    <col min="769" max="770" width="11.5" style="3"/>
    <col min="771" max="771" width="12.1640625" style="3" customWidth="1"/>
    <col min="772" max="772" width="14.83203125" style="3" customWidth="1"/>
    <col min="773" max="1010" width="11.5" style="3"/>
    <col min="1011" max="1011" width="5.6640625" style="3" customWidth="1"/>
    <col min="1012" max="1012" width="57" style="3" customWidth="1"/>
    <col min="1013" max="1014" width="11.5" style="3" customWidth="1"/>
    <col min="1015" max="1015" width="37.83203125" style="3" customWidth="1"/>
    <col min="1016" max="1018" width="11.5" style="3" customWidth="1"/>
    <col min="1019" max="1024" width="4.6640625" style="3" customWidth="1"/>
    <col min="1025" max="1026" width="11.5" style="3"/>
    <col min="1027" max="1027" width="12.1640625" style="3" customWidth="1"/>
    <col min="1028" max="1028" width="14.83203125" style="3" customWidth="1"/>
    <col min="1029" max="1266" width="11.5" style="3"/>
    <col min="1267" max="1267" width="5.6640625" style="3" customWidth="1"/>
    <col min="1268" max="1268" width="57" style="3" customWidth="1"/>
    <col min="1269" max="1270" width="11.5" style="3" customWidth="1"/>
    <col min="1271" max="1271" width="37.83203125" style="3" customWidth="1"/>
    <col min="1272" max="1274" width="11.5" style="3" customWidth="1"/>
    <col min="1275" max="1280" width="4.6640625" style="3" customWidth="1"/>
    <col min="1281" max="1282" width="11.5" style="3"/>
    <col min="1283" max="1283" width="12.1640625" style="3" customWidth="1"/>
    <col min="1284" max="1284" width="14.83203125" style="3" customWidth="1"/>
    <col min="1285" max="1522" width="11.5" style="3"/>
    <col min="1523" max="1523" width="5.6640625" style="3" customWidth="1"/>
    <col min="1524" max="1524" width="57" style="3" customWidth="1"/>
    <col min="1525" max="1526" width="11.5" style="3" customWidth="1"/>
    <col min="1527" max="1527" width="37.83203125" style="3" customWidth="1"/>
    <col min="1528" max="1530" width="11.5" style="3" customWidth="1"/>
    <col min="1531" max="1536" width="4.6640625" style="3" customWidth="1"/>
    <col min="1537" max="1538" width="11.5" style="3"/>
    <col min="1539" max="1539" width="12.1640625" style="3" customWidth="1"/>
    <col min="1540" max="1540" width="14.83203125" style="3" customWidth="1"/>
    <col min="1541" max="1778" width="11.5" style="3"/>
    <col min="1779" max="1779" width="5.6640625" style="3" customWidth="1"/>
    <col min="1780" max="1780" width="57" style="3" customWidth="1"/>
    <col min="1781" max="1782" width="11.5" style="3" customWidth="1"/>
    <col min="1783" max="1783" width="37.83203125" style="3" customWidth="1"/>
    <col min="1784" max="1786" width="11.5" style="3" customWidth="1"/>
    <col min="1787" max="1792" width="4.6640625" style="3" customWidth="1"/>
    <col min="1793" max="1794" width="11.5" style="3"/>
    <col min="1795" max="1795" width="12.1640625" style="3" customWidth="1"/>
    <col min="1796" max="1796" width="14.83203125" style="3" customWidth="1"/>
    <col min="1797" max="2034" width="11.5" style="3"/>
    <col min="2035" max="2035" width="5.6640625" style="3" customWidth="1"/>
    <col min="2036" max="2036" width="57" style="3" customWidth="1"/>
    <col min="2037" max="2038" width="11.5" style="3" customWidth="1"/>
    <col min="2039" max="2039" width="37.83203125" style="3" customWidth="1"/>
    <col min="2040" max="2042" width="11.5" style="3" customWidth="1"/>
    <col min="2043" max="2048" width="4.6640625" style="3" customWidth="1"/>
    <col min="2049" max="2050" width="11.5" style="3"/>
    <col min="2051" max="2051" width="12.1640625" style="3" customWidth="1"/>
    <col min="2052" max="2052" width="14.83203125" style="3" customWidth="1"/>
    <col min="2053" max="2290" width="11.5" style="3"/>
    <col min="2291" max="2291" width="5.6640625" style="3" customWidth="1"/>
    <col min="2292" max="2292" width="57" style="3" customWidth="1"/>
    <col min="2293" max="2294" width="11.5" style="3" customWidth="1"/>
    <col min="2295" max="2295" width="37.83203125" style="3" customWidth="1"/>
    <col min="2296" max="2298" width="11.5" style="3" customWidth="1"/>
    <col min="2299" max="2304" width="4.6640625" style="3" customWidth="1"/>
    <col min="2305" max="2306" width="11.5" style="3"/>
    <col min="2307" max="2307" width="12.1640625" style="3" customWidth="1"/>
    <col min="2308" max="2308" width="14.83203125" style="3" customWidth="1"/>
    <col min="2309" max="2546" width="11.5" style="3"/>
    <col min="2547" max="2547" width="5.6640625" style="3" customWidth="1"/>
    <col min="2548" max="2548" width="57" style="3" customWidth="1"/>
    <col min="2549" max="2550" width="11.5" style="3" customWidth="1"/>
    <col min="2551" max="2551" width="37.83203125" style="3" customWidth="1"/>
    <col min="2552" max="2554" width="11.5" style="3" customWidth="1"/>
    <col min="2555" max="2560" width="4.6640625" style="3" customWidth="1"/>
    <col min="2561" max="2562" width="11.5" style="3"/>
    <col min="2563" max="2563" width="12.1640625" style="3" customWidth="1"/>
    <col min="2564" max="2564" width="14.83203125" style="3" customWidth="1"/>
    <col min="2565" max="2802" width="11.5" style="3"/>
    <col min="2803" max="2803" width="5.6640625" style="3" customWidth="1"/>
    <col min="2804" max="2804" width="57" style="3" customWidth="1"/>
    <col min="2805" max="2806" width="11.5" style="3" customWidth="1"/>
    <col min="2807" max="2807" width="37.83203125" style="3" customWidth="1"/>
    <col min="2808" max="2810" width="11.5" style="3" customWidth="1"/>
    <col min="2811" max="2816" width="4.6640625" style="3" customWidth="1"/>
    <col min="2817" max="2818" width="11.5" style="3"/>
    <col min="2819" max="2819" width="12.1640625" style="3" customWidth="1"/>
    <col min="2820" max="2820" width="14.83203125" style="3" customWidth="1"/>
    <col min="2821" max="3058" width="11.5" style="3"/>
    <col min="3059" max="3059" width="5.6640625" style="3" customWidth="1"/>
    <col min="3060" max="3060" width="57" style="3" customWidth="1"/>
    <col min="3061" max="3062" width="11.5" style="3" customWidth="1"/>
    <col min="3063" max="3063" width="37.83203125" style="3" customWidth="1"/>
    <col min="3064" max="3066" width="11.5" style="3" customWidth="1"/>
    <col min="3067" max="3072" width="4.6640625" style="3" customWidth="1"/>
    <col min="3073" max="3074" width="11.5" style="3"/>
    <col min="3075" max="3075" width="12.1640625" style="3" customWidth="1"/>
    <col min="3076" max="3076" width="14.83203125" style="3" customWidth="1"/>
    <col min="3077" max="3314" width="11.5" style="3"/>
    <col min="3315" max="3315" width="5.6640625" style="3" customWidth="1"/>
    <col min="3316" max="3316" width="57" style="3" customWidth="1"/>
    <col min="3317" max="3318" width="11.5" style="3" customWidth="1"/>
    <col min="3319" max="3319" width="37.83203125" style="3" customWidth="1"/>
    <col min="3320" max="3322" width="11.5" style="3" customWidth="1"/>
    <col min="3323" max="3328" width="4.6640625" style="3" customWidth="1"/>
    <col min="3329" max="3330" width="11.5" style="3"/>
    <col min="3331" max="3331" width="12.1640625" style="3" customWidth="1"/>
    <col min="3332" max="3332" width="14.83203125" style="3" customWidth="1"/>
    <col min="3333" max="3570" width="11.5" style="3"/>
    <col min="3571" max="3571" width="5.6640625" style="3" customWidth="1"/>
    <col min="3572" max="3572" width="57" style="3" customWidth="1"/>
    <col min="3573" max="3574" width="11.5" style="3" customWidth="1"/>
    <col min="3575" max="3575" width="37.83203125" style="3" customWidth="1"/>
    <col min="3576" max="3578" width="11.5" style="3" customWidth="1"/>
    <col min="3579" max="3584" width="4.6640625" style="3" customWidth="1"/>
    <col min="3585" max="3586" width="11.5" style="3"/>
    <col min="3587" max="3587" width="12.1640625" style="3" customWidth="1"/>
    <col min="3588" max="3588" width="14.83203125" style="3" customWidth="1"/>
    <col min="3589" max="3826" width="11.5" style="3"/>
    <col min="3827" max="3827" width="5.6640625" style="3" customWidth="1"/>
    <col min="3828" max="3828" width="57" style="3" customWidth="1"/>
    <col min="3829" max="3830" width="11.5" style="3" customWidth="1"/>
    <col min="3831" max="3831" width="37.83203125" style="3" customWidth="1"/>
    <col min="3832" max="3834" width="11.5" style="3" customWidth="1"/>
    <col min="3835" max="3840" width="4.6640625" style="3" customWidth="1"/>
    <col min="3841" max="3842" width="11.5" style="3"/>
    <col min="3843" max="3843" width="12.1640625" style="3" customWidth="1"/>
    <col min="3844" max="3844" width="14.83203125" style="3" customWidth="1"/>
    <col min="3845" max="4082" width="11.5" style="3"/>
    <col min="4083" max="4083" width="5.6640625" style="3" customWidth="1"/>
    <col min="4084" max="4084" width="57" style="3" customWidth="1"/>
    <col min="4085" max="4086" width="11.5" style="3" customWidth="1"/>
    <col min="4087" max="4087" width="37.83203125" style="3" customWidth="1"/>
    <col min="4088" max="4090" width="11.5" style="3" customWidth="1"/>
    <col min="4091" max="4096" width="4.6640625" style="3" customWidth="1"/>
    <col min="4097" max="4098" width="11.5" style="3"/>
    <col min="4099" max="4099" width="12.1640625" style="3" customWidth="1"/>
    <col min="4100" max="4100" width="14.83203125" style="3" customWidth="1"/>
    <col min="4101" max="4338" width="11.5" style="3"/>
    <col min="4339" max="4339" width="5.6640625" style="3" customWidth="1"/>
    <col min="4340" max="4340" width="57" style="3" customWidth="1"/>
    <col min="4341" max="4342" width="11.5" style="3" customWidth="1"/>
    <col min="4343" max="4343" width="37.83203125" style="3" customWidth="1"/>
    <col min="4344" max="4346" width="11.5" style="3" customWidth="1"/>
    <col min="4347" max="4352" width="4.6640625" style="3" customWidth="1"/>
    <col min="4353" max="4354" width="11.5" style="3"/>
    <col min="4355" max="4355" width="12.1640625" style="3" customWidth="1"/>
    <col min="4356" max="4356" width="14.83203125" style="3" customWidth="1"/>
    <col min="4357" max="4594" width="11.5" style="3"/>
    <col min="4595" max="4595" width="5.6640625" style="3" customWidth="1"/>
    <col min="4596" max="4596" width="57" style="3" customWidth="1"/>
    <col min="4597" max="4598" width="11.5" style="3" customWidth="1"/>
    <col min="4599" max="4599" width="37.83203125" style="3" customWidth="1"/>
    <col min="4600" max="4602" width="11.5" style="3" customWidth="1"/>
    <col min="4603" max="4608" width="4.6640625" style="3" customWidth="1"/>
    <col min="4609" max="4610" width="11.5" style="3"/>
    <col min="4611" max="4611" width="12.1640625" style="3" customWidth="1"/>
    <col min="4612" max="4612" width="14.83203125" style="3" customWidth="1"/>
    <col min="4613" max="4850" width="11.5" style="3"/>
    <col min="4851" max="4851" width="5.6640625" style="3" customWidth="1"/>
    <col min="4852" max="4852" width="57" style="3" customWidth="1"/>
    <col min="4853" max="4854" width="11.5" style="3" customWidth="1"/>
    <col min="4855" max="4855" width="37.83203125" style="3" customWidth="1"/>
    <col min="4856" max="4858" width="11.5" style="3" customWidth="1"/>
    <col min="4859" max="4864" width="4.6640625" style="3" customWidth="1"/>
    <col min="4865" max="4866" width="11.5" style="3"/>
    <col min="4867" max="4867" width="12.1640625" style="3" customWidth="1"/>
    <col min="4868" max="4868" width="14.83203125" style="3" customWidth="1"/>
    <col min="4869" max="5106" width="11.5" style="3"/>
    <col min="5107" max="5107" width="5.6640625" style="3" customWidth="1"/>
    <col min="5108" max="5108" width="57" style="3" customWidth="1"/>
    <col min="5109" max="5110" width="11.5" style="3" customWidth="1"/>
    <col min="5111" max="5111" width="37.83203125" style="3" customWidth="1"/>
    <col min="5112" max="5114" width="11.5" style="3" customWidth="1"/>
    <col min="5115" max="5120" width="4.6640625" style="3" customWidth="1"/>
    <col min="5121" max="5122" width="11.5" style="3"/>
    <col min="5123" max="5123" width="12.1640625" style="3" customWidth="1"/>
    <col min="5124" max="5124" width="14.83203125" style="3" customWidth="1"/>
    <col min="5125" max="5362" width="11.5" style="3"/>
    <col min="5363" max="5363" width="5.6640625" style="3" customWidth="1"/>
    <col min="5364" max="5364" width="57" style="3" customWidth="1"/>
    <col min="5365" max="5366" width="11.5" style="3" customWidth="1"/>
    <col min="5367" max="5367" width="37.83203125" style="3" customWidth="1"/>
    <col min="5368" max="5370" width="11.5" style="3" customWidth="1"/>
    <col min="5371" max="5376" width="4.6640625" style="3" customWidth="1"/>
    <col min="5377" max="5378" width="11.5" style="3"/>
    <col min="5379" max="5379" width="12.1640625" style="3" customWidth="1"/>
    <col min="5380" max="5380" width="14.83203125" style="3" customWidth="1"/>
    <col min="5381" max="5618" width="11.5" style="3"/>
    <col min="5619" max="5619" width="5.6640625" style="3" customWidth="1"/>
    <col min="5620" max="5620" width="57" style="3" customWidth="1"/>
    <col min="5621" max="5622" width="11.5" style="3" customWidth="1"/>
    <col min="5623" max="5623" width="37.83203125" style="3" customWidth="1"/>
    <col min="5624" max="5626" width="11.5" style="3" customWidth="1"/>
    <col min="5627" max="5632" width="4.6640625" style="3" customWidth="1"/>
    <col min="5633" max="5634" width="11.5" style="3"/>
    <col min="5635" max="5635" width="12.1640625" style="3" customWidth="1"/>
    <col min="5636" max="5636" width="14.83203125" style="3" customWidth="1"/>
    <col min="5637" max="5874" width="11.5" style="3"/>
    <col min="5875" max="5875" width="5.6640625" style="3" customWidth="1"/>
    <col min="5876" max="5876" width="57" style="3" customWidth="1"/>
    <col min="5877" max="5878" width="11.5" style="3" customWidth="1"/>
    <col min="5879" max="5879" width="37.83203125" style="3" customWidth="1"/>
    <col min="5880" max="5882" width="11.5" style="3" customWidth="1"/>
    <col min="5883" max="5888" width="4.6640625" style="3" customWidth="1"/>
    <col min="5889" max="5890" width="11.5" style="3"/>
    <col min="5891" max="5891" width="12.1640625" style="3" customWidth="1"/>
    <col min="5892" max="5892" width="14.83203125" style="3" customWidth="1"/>
    <col min="5893" max="6130" width="11.5" style="3"/>
    <col min="6131" max="6131" width="5.6640625" style="3" customWidth="1"/>
    <col min="6132" max="6132" width="57" style="3" customWidth="1"/>
    <col min="6133" max="6134" width="11.5" style="3" customWidth="1"/>
    <col min="6135" max="6135" width="37.83203125" style="3" customWidth="1"/>
    <col min="6136" max="6138" width="11.5" style="3" customWidth="1"/>
    <col min="6139" max="6144" width="4.6640625" style="3" customWidth="1"/>
    <col min="6145" max="6146" width="11.5" style="3"/>
    <col min="6147" max="6147" width="12.1640625" style="3" customWidth="1"/>
    <col min="6148" max="6148" width="14.83203125" style="3" customWidth="1"/>
    <col min="6149" max="6386" width="11.5" style="3"/>
    <col min="6387" max="6387" width="5.6640625" style="3" customWidth="1"/>
    <col min="6388" max="6388" width="57" style="3" customWidth="1"/>
    <col min="6389" max="6390" width="11.5" style="3" customWidth="1"/>
    <col min="6391" max="6391" width="37.83203125" style="3" customWidth="1"/>
    <col min="6392" max="6394" width="11.5" style="3" customWidth="1"/>
    <col min="6395" max="6400" width="4.6640625" style="3" customWidth="1"/>
    <col min="6401" max="6402" width="11.5" style="3"/>
    <col min="6403" max="6403" width="12.1640625" style="3" customWidth="1"/>
    <col min="6404" max="6404" width="14.83203125" style="3" customWidth="1"/>
    <col min="6405" max="6642" width="11.5" style="3"/>
    <col min="6643" max="6643" width="5.6640625" style="3" customWidth="1"/>
    <col min="6644" max="6644" width="57" style="3" customWidth="1"/>
    <col min="6645" max="6646" width="11.5" style="3" customWidth="1"/>
    <col min="6647" max="6647" width="37.83203125" style="3" customWidth="1"/>
    <col min="6648" max="6650" width="11.5" style="3" customWidth="1"/>
    <col min="6651" max="6656" width="4.6640625" style="3" customWidth="1"/>
    <col min="6657" max="6658" width="11.5" style="3"/>
    <col min="6659" max="6659" width="12.1640625" style="3" customWidth="1"/>
    <col min="6660" max="6660" width="14.83203125" style="3" customWidth="1"/>
    <col min="6661" max="6898" width="11.5" style="3"/>
    <col min="6899" max="6899" width="5.6640625" style="3" customWidth="1"/>
    <col min="6900" max="6900" width="57" style="3" customWidth="1"/>
    <col min="6901" max="6902" width="11.5" style="3" customWidth="1"/>
    <col min="6903" max="6903" width="37.83203125" style="3" customWidth="1"/>
    <col min="6904" max="6906" width="11.5" style="3" customWidth="1"/>
    <col min="6907" max="6912" width="4.6640625" style="3" customWidth="1"/>
    <col min="6913" max="6914" width="11.5" style="3"/>
    <col min="6915" max="6915" width="12.1640625" style="3" customWidth="1"/>
    <col min="6916" max="6916" width="14.83203125" style="3" customWidth="1"/>
    <col min="6917" max="7154" width="11.5" style="3"/>
    <col min="7155" max="7155" width="5.6640625" style="3" customWidth="1"/>
    <col min="7156" max="7156" width="57" style="3" customWidth="1"/>
    <col min="7157" max="7158" width="11.5" style="3" customWidth="1"/>
    <col min="7159" max="7159" width="37.83203125" style="3" customWidth="1"/>
    <col min="7160" max="7162" width="11.5" style="3" customWidth="1"/>
    <col min="7163" max="7168" width="4.6640625" style="3" customWidth="1"/>
    <col min="7169" max="7170" width="11.5" style="3"/>
    <col min="7171" max="7171" width="12.1640625" style="3" customWidth="1"/>
    <col min="7172" max="7172" width="14.83203125" style="3" customWidth="1"/>
    <col min="7173" max="7410" width="11.5" style="3"/>
    <col min="7411" max="7411" width="5.6640625" style="3" customWidth="1"/>
    <col min="7412" max="7412" width="57" style="3" customWidth="1"/>
    <col min="7413" max="7414" width="11.5" style="3" customWidth="1"/>
    <col min="7415" max="7415" width="37.83203125" style="3" customWidth="1"/>
    <col min="7416" max="7418" width="11.5" style="3" customWidth="1"/>
    <col min="7419" max="7424" width="4.6640625" style="3" customWidth="1"/>
    <col min="7425" max="7426" width="11.5" style="3"/>
    <col min="7427" max="7427" width="12.1640625" style="3" customWidth="1"/>
    <col min="7428" max="7428" width="14.83203125" style="3" customWidth="1"/>
    <col min="7429" max="7666" width="11.5" style="3"/>
    <col min="7667" max="7667" width="5.6640625" style="3" customWidth="1"/>
    <col min="7668" max="7668" width="57" style="3" customWidth="1"/>
    <col min="7669" max="7670" width="11.5" style="3" customWidth="1"/>
    <col min="7671" max="7671" width="37.83203125" style="3" customWidth="1"/>
    <col min="7672" max="7674" width="11.5" style="3" customWidth="1"/>
    <col min="7675" max="7680" width="4.6640625" style="3" customWidth="1"/>
    <col min="7681" max="7682" width="11.5" style="3"/>
    <col min="7683" max="7683" width="12.1640625" style="3" customWidth="1"/>
    <col min="7684" max="7684" width="14.83203125" style="3" customWidth="1"/>
    <col min="7685" max="7922" width="11.5" style="3"/>
    <col min="7923" max="7923" width="5.6640625" style="3" customWidth="1"/>
    <col min="7924" max="7924" width="57" style="3" customWidth="1"/>
    <col min="7925" max="7926" width="11.5" style="3" customWidth="1"/>
    <col min="7927" max="7927" width="37.83203125" style="3" customWidth="1"/>
    <col min="7928" max="7930" width="11.5" style="3" customWidth="1"/>
    <col min="7931" max="7936" width="4.6640625" style="3" customWidth="1"/>
    <col min="7937" max="7938" width="11.5" style="3"/>
    <col min="7939" max="7939" width="12.1640625" style="3" customWidth="1"/>
    <col min="7940" max="7940" width="14.83203125" style="3" customWidth="1"/>
    <col min="7941" max="8178" width="11.5" style="3"/>
    <col min="8179" max="8179" width="5.6640625" style="3" customWidth="1"/>
    <col min="8180" max="8180" width="57" style="3" customWidth="1"/>
    <col min="8181" max="8182" width="11.5" style="3" customWidth="1"/>
    <col min="8183" max="8183" width="37.83203125" style="3" customWidth="1"/>
    <col min="8184" max="8186" width="11.5" style="3" customWidth="1"/>
    <col min="8187" max="8192" width="4.6640625" style="3" customWidth="1"/>
    <col min="8193" max="8194" width="11.5" style="3"/>
    <col min="8195" max="8195" width="12.1640625" style="3" customWidth="1"/>
    <col min="8196" max="8196" width="14.83203125" style="3" customWidth="1"/>
    <col min="8197" max="8434" width="11.5" style="3"/>
    <col min="8435" max="8435" width="5.6640625" style="3" customWidth="1"/>
    <col min="8436" max="8436" width="57" style="3" customWidth="1"/>
    <col min="8437" max="8438" width="11.5" style="3" customWidth="1"/>
    <col min="8439" max="8439" width="37.83203125" style="3" customWidth="1"/>
    <col min="8440" max="8442" width="11.5" style="3" customWidth="1"/>
    <col min="8443" max="8448" width="4.6640625" style="3" customWidth="1"/>
    <col min="8449" max="8450" width="11.5" style="3"/>
    <col min="8451" max="8451" width="12.1640625" style="3" customWidth="1"/>
    <col min="8452" max="8452" width="14.83203125" style="3" customWidth="1"/>
    <col min="8453" max="8690" width="11.5" style="3"/>
    <col min="8691" max="8691" width="5.6640625" style="3" customWidth="1"/>
    <col min="8692" max="8692" width="57" style="3" customWidth="1"/>
    <col min="8693" max="8694" width="11.5" style="3" customWidth="1"/>
    <col min="8695" max="8695" width="37.83203125" style="3" customWidth="1"/>
    <col min="8696" max="8698" width="11.5" style="3" customWidth="1"/>
    <col min="8699" max="8704" width="4.6640625" style="3" customWidth="1"/>
    <col min="8705" max="8706" width="11.5" style="3"/>
    <col min="8707" max="8707" width="12.1640625" style="3" customWidth="1"/>
    <col min="8708" max="8708" width="14.83203125" style="3" customWidth="1"/>
    <col min="8709" max="8946" width="11.5" style="3"/>
    <col min="8947" max="8947" width="5.6640625" style="3" customWidth="1"/>
    <col min="8948" max="8948" width="57" style="3" customWidth="1"/>
    <col min="8949" max="8950" width="11.5" style="3" customWidth="1"/>
    <col min="8951" max="8951" width="37.83203125" style="3" customWidth="1"/>
    <col min="8952" max="8954" width="11.5" style="3" customWidth="1"/>
    <col min="8955" max="8960" width="4.6640625" style="3" customWidth="1"/>
    <col min="8961" max="8962" width="11.5" style="3"/>
    <col min="8963" max="8963" width="12.1640625" style="3" customWidth="1"/>
    <col min="8964" max="8964" width="14.83203125" style="3" customWidth="1"/>
    <col min="8965" max="9202" width="11.5" style="3"/>
    <col min="9203" max="9203" width="5.6640625" style="3" customWidth="1"/>
    <col min="9204" max="9204" width="57" style="3" customWidth="1"/>
    <col min="9205" max="9206" width="11.5" style="3" customWidth="1"/>
    <col min="9207" max="9207" width="37.83203125" style="3" customWidth="1"/>
    <col min="9208" max="9210" width="11.5" style="3" customWidth="1"/>
    <col min="9211" max="9216" width="4.6640625" style="3" customWidth="1"/>
    <col min="9217" max="9218" width="11.5" style="3"/>
    <col min="9219" max="9219" width="12.1640625" style="3" customWidth="1"/>
    <col min="9220" max="9220" width="14.83203125" style="3" customWidth="1"/>
    <col min="9221" max="9458" width="11.5" style="3"/>
    <col min="9459" max="9459" width="5.6640625" style="3" customWidth="1"/>
    <col min="9460" max="9460" width="57" style="3" customWidth="1"/>
    <col min="9461" max="9462" width="11.5" style="3" customWidth="1"/>
    <col min="9463" max="9463" width="37.83203125" style="3" customWidth="1"/>
    <col min="9464" max="9466" width="11.5" style="3" customWidth="1"/>
    <col min="9467" max="9472" width="4.6640625" style="3" customWidth="1"/>
    <col min="9473" max="9474" width="11.5" style="3"/>
    <col min="9475" max="9475" width="12.1640625" style="3" customWidth="1"/>
    <col min="9476" max="9476" width="14.83203125" style="3" customWidth="1"/>
    <col min="9477" max="9714" width="11.5" style="3"/>
    <col min="9715" max="9715" width="5.6640625" style="3" customWidth="1"/>
    <col min="9716" max="9716" width="57" style="3" customWidth="1"/>
    <col min="9717" max="9718" width="11.5" style="3" customWidth="1"/>
    <col min="9719" max="9719" width="37.83203125" style="3" customWidth="1"/>
    <col min="9720" max="9722" width="11.5" style="3" customWidth="1"/>
    <col min="9723" max="9728" width="4.6640625" style="3" customWidth="1"/>
    <col min="9729" max="9730" width="11.5" style="3"/>
    <col min="9731" max="9731" width="12.1640625" style="3" customWidth="1"/>
    <col min="9732" max="9732" width="14.83203125" style="3" customWidth="1"/>
    <col min="9733" max="9970" width="11.5" style="3"/>
    <col min="9971" max="9971" width="5.6640625" style="3" customWidth="1"/>
    <col min="9972" max="9972" width="57" style="3" customWidth="1"/>
    <col min="9973" max="9974" width="11.5" style="3" customWidth="1"/>
    <col min="9975" max="9975" width="37.83203125" style="3" customWidth="1"/>
    <col min="9976" max="9978" width="11.5" style="3" customWidth="1"/>
    <col min="9979" max="9984" width="4.6640625" style="3" customWidth="1"/>
    <col min="9985" max="9986" width="11.5" style="3"/>
    <col min="9987" max="9987" width="12.1640625" style="3" customWidth="1"/>
    <col min="9988" max="9988" width="14.83203125" style="3" customWidth="1"/>
    <col min="9989" max="10226" width="11.5" style="3"/>
    <col min="10227" max="10227" width="5.6640625" style="3" customWidth="1"/>
    <col min="10228" max="10228" width="57" style="3" customWidth="1"/>
    <col min="10229" max="10230" width="11.5" style="3" customWidth="1"/>
    <col min="10231" max="10231" width="37.83203125" style="3" customWidth="1"/>
    <col min="10232" max="10234" width="11.5" style="3" customWidth="1"/>
    <col min="10235" max="10240" width="4.6640625" style="3" customWidth="1"/>
    <col min="10241" max="10242" width="11.5" style="3"/>
    <col min="10243" max="10243" width="12.1640625" style="3" customWidth="1"/>
    <col min="10244" max="10244" width="14.83203125" style="3" customWidth="1"/>
    <col min="10245" max="10482" width="11.5" style="3"/>
    <col min="10483" max="10483" width="5.6640625" style="3" customWidth="1"/>
    <col min="10484" max="10484" width="57" style="3" customWidth="1"/>
    <col min="10485" max="10486" width="11.5" style="3" customWidth="1"/>
    <col min="10487" max="10487" width="37.83203125" style="3" customWidth="1"/>
    <col min="10488" max="10490" width="11.5" style="3" customWidth="1"/>
    <col min="10491" max="10496" width="4.6640625" style="3" customWidth="1"/>
    <col min="10497" max="10498" width="11.5" style="3"/>
    <col min="10499" max="10499" width="12.1640625" style="3" customWidth="1"/>
    <col min="10500" max="10500" width="14.83203125" style="3" customWidth="1"/>
    <col min="10501" max="10738" width="11.5" style="3"/>
    <col min="10739" max="10739" width="5.6640625" style="3" customWidth="1"/>
    <col min="10740" max="10740" width="57" style="3" customWidth="1"/>
    <col min="10741" max="10742" width="11.5" style="3" customWidth="1"/>
    <col min="10743" max="10743" width="37.83203125" style="3" customWidth="1"/>
    <col min="10744" max="10746" width="11.5" style="3" customWidth="1"/>
    <col min="10747" max="10752" width="4.6640625" style="3" customWidth="1"/>
    <col min="10753" max="10754" width="11.5" style="3"/>
    <col min="10755" max="10755" width="12.1640625" style="3" customWidth="1"/>
    <col min="10756" max="10756" width="14.83203125" style="3" customWidth="1"/>
    <col min="10757" max="10994" width="11.5" style="3"/>
    <col min="10995" max="10995" width="5.6640625" style="3" customWidth="1"/>
    <col min="10996" max="10996" width="57" style="3" customWidth="1"/>
    <col min="10997" max="10998" width="11.5" style="3" customWidth="1"/>
    <col min="10999" max="10999" width="37.83203125" style="3" customWidth="1"/>
    <col min="11000" max="11002" width="11.5" style="3" customWidth="1"/>
    <col min="11003" max="11008" width="4.6640625" style="3" customWidth="1"/>
    <col min="11009" max="11010" width="11.5" style="3"/>
    <col min="11011" max="11011" width="12.1640625" style="3" customWidth="1"/>
    <col min="11012" max="11012" width="14.83203125" style="3" customWidth="1"/>
    <col min="11013" max="11250" width="11.5" style="3"/>
    <col min="11251" max="11251" width="5.6640625" style="3" customWidth="1"/>
    <col min="11252" max="11252" width="57" style="3" customWidth="1"/>
    <col min="11253" max="11254" width="11.5" style="3" customWidth="1"/>
    <col min="11255" max="11255" width="37.83203125" style="3" customWidth="1"/>
    <col min="11256" max="11258" width="11.5" style="3" customWidth="1"/>
    <col min="11259" max="11264" width="4.6640625" style="3" customWidth="1"/>
    <col min="11265" max="11266" width="11.5" style="3"/>
    <col min="11267" max="11267" width="12.1640625" style="3" customWidth="1"/>
    <col min="11268" max="11268" width="14.83203125" style="3" customWidth="1"/>
    <col min="11269" max="11506" width="11.5" style="3"/>
    <col min="11507" max="11507" width="5.6640625" style="3" customWidth="1"/>
    <col min="11508" max="11508" width="57" style="3" customWidth="1"/>
    <col min="11509" max="11510" width="11.5" style="3" customWidth="1"/>
    <col min="11511" max="11511" width="37.83203125" style="3" customWidth="1"/>
    <col min="11512" max="11514" width="11.5" style="3" customWidth="1"/>
    <col min="11515" max="11520" width="4.6640625" style="3" customWidth="1"/>
    <col min="11521" max="11522" width="11.5" style="3"/>
    <col min="11523" max="11523" width="12.1640625" style="3" customWidth="1"/>
    <col min="11524" max="11524" width="14.83203125" style="3" customWidth="1"/>
    <col min="11525" max="11762" width="11.5" style="3"/>
    <col min="11763" max="11763" width="5.6640625" style="3" customWidth="1"/>
    <col min="11764" max="11764" width="57" style="3" customWidth="1"/>
    <col min="11765" max="11766" width="11.5" style="3" customWidth="1"/>
    <col min="11767" max="11767" width="37.83203125" style="3" customWidth="1"/>
    <col min="11768" max="11770" width="11.5" style="3" customWidth="1"/>
    <col min="11771" max="11776" width="4.6640625" style="3" customWidth="1"/>
    <col min="11777" max="11778" width="11.5" style="3"/>
    <col min="11779" max="11779" width="12.1640625" style="3" customWidth="1"/>
    <col min="11780" max="11780" width="14.83203125" style="3" customWidth="1"/>
    <col min="11781" max="12018" width="11.5" style="3"/>
    <col min="12019" max="12019" width="5.6640625" style="3" customWidth="1"/>
    <col min="12020" max="12020" width="57" style="3" customWidth="1"/>
    <col min="12021" max="12022" width="11.5" style="3" customWidth="1"/>
    <col min="12023" max="12023" width="37.83203125" style="3" customWidth="1"/>
    <col min="12024" max="12026" width="11.5" style="3" customWidth="1"/>
    <col min="12027" max="12032" width="4.6640625" style="3" customWidth="1"/>
    <col min="12033" max="12034" width="11.5" style="3"/>
    <col min="12035" max="12035" width="12.1640625" style="3" customWidth="1"/>
    <col min="12036" max="12036" width="14.83203125" style="3" customWidth="1"/>
    <col min="12037" max="12274" width="11.5" style="3"/>
    <col min="12275" max="12275" width="5.6640625" style="3" customWidth="1"/>
    <col min="12276" max="12276" width="57" style="3" customWidth="1"/>
    <col min="12277" max="12278" width="11.5" style="3" customWidth="1"/>
    <col min="12279" max="12279" width="37.83203125" style="3" customWidth="1"/>
    <col min="12280" max="12282" width="11.5" style="3" customWidth="1"/>
    <col min="12283" max="12288" width="4.6640625" style="3" customWidth="1"/>
    <col min="12289" max="12290" width="11.5" style="3"/>
    <col min="12291" max="12291" width="12.1640625" style="3" customWidth="1"/>
    <col min="12292" max="12292" width="14.83203125" style="3" customWidth="1"/>
    <col min="12293" max="12530" width="11.5" style="3"/>
    <col min="12531" max="12531" width="5.6640625" style="3" customWidth="1"/>
    <col min="12532" max="12532" width="57" style="3" customWidth="1"/>
    <col min="12533" max="12534" width="11.5" style="3" customWidth="1"/>
    <col min="12535" max="12535" width="37.83203125" style="3" customWidth="1"/>
    <col min="12536" max="12538" width="11.5" style="3" customWidth="1"/>
    <col min="12539" max="12544" width="4.6640625" style="3" customWidth="1"/>
    <col min="12545" max="12546" width="11.5" style="3"/>
    <col min="12547" max="12547" width="12.1640625" style="3" customWidth="1"/>
    <col min="12548" max="12548" width="14.83203125" style="3" customWidth="1"/>
    <col min="12549" max="12786" width="11.5" style="3"/>
    <col min="12787" max="12787" width="5.6640625" style="3" customWidth="1"/>
    <col min="12788" max="12788" width="57" style="3" customWidth="1"/>
    <col min="12789" max="12790" width="11.5" style="3" customWidth="1"/>
    <col min="12791" max="12791" width="37.83203125" style="3" customWidth="1"/>
    <col min="12792" max="12794" width="11.5" style="3" customWidth="1"/>
    <col min="12795" max="12800" width="4.6640625" style="3" customWidth="1"/>
    <col min="12801" max="12802" width="11.5" style="3"/>
    <col min="12803" max="12803" width="12.1640625" style="3" customWidth="1"/>
    <col min="12804" max="12804" width="14.83203125" style="3" customWidth="1"/>
    <col min="12805" max="13042" width="11.5" style="3"/>
    <col min="13043" max="13043" width="5.6640625" style="3" customWidth="1"/>
    <col min="13044" max="13044" width="57" style="3" customWidth="1"/>
    <col min="13045" max="13046" width="11.5" style="3" customWidth="1"/>
    <col min="13047" max="13047" width="37.83203125" style="3" customWidth="1"/>
    <col min="13048" max="13050" width="11.5" style="3" customWidth="1"/>
    <col min="13051" max="13056" width="4.6640625" style="3" customWidth="1"/>
    <col min="13057" max="13058" width="11.5" style="3"/>
    <col min="13059" max="13059" width="12.1640625" style="3" customWidth="1"/>
    <col min="13060" max="13060" width="14.83203125" style="3" customWidth="1"/>
    <col min="13061" max="13298" width="11.5" style="3"/>
    <col min="13299" max="13299" width="5.6640625" style="3" customWidth="1"/>
    <col min="13300" max="13300" width="57" style="3" customWidth="1"/>
    <col min="13301" max="13302" width="11.5" style="3" customWidth="1"/>
    <col min="13303" max="13303" width="37.83203125" style="3" customWidth="1"/>
    <col min="13304" max="13306" width="11.5" style="3" customWidth="1"/>
    <col min="13307" max="13312" width="4.6640625" style="3" customWidth="1"/>
    <col min="13313" max="13314" width="11.5" style="3"/>
    <col min="13315" max="13315" width="12.1640625" style="3" customWidth="1"/>
    <col min="13316" max="13316" width="14.83203125" style="3" customWidth="1"/>
    <col min="13317" max="13554" width="11.5" style="3"/>
    <col min="13555" max="13555" width="5.6640625" style="3" customWidth="1"/>
    <col min="13556" max="13556" width="57" style="3" customWidth="1"/>
    <col min="13557" max="13558" width="11.5" style="3" customWidth="1"/>
    <col min="13559" max="13559" width="37.83203125" style="3" customWidth="1"/>
    <col min="13560" max="13562" width="11.5" style="3" customWidth="1"/>
    <col min="13563" max="13568" width="4.6640625" style="3" customWidth="1"/>
    <col min="13569" max="13570" width="11.5" style="3"/>
    <col min="13571" max="13571" width="12.1640625" style="3" customWidth="1"/>
    <col min="13572" max="13572" width="14.83203125" style="3" customWidth="1"/>
    <col min="13573" max="13810" width="11.5" style="3"/>
    <col min="13811" max="13811" width="5.6640625" style="3" customWidth="1"/>
    <col min="13812" max="13812" width="57" style="3" customWidth="1"/>
    <col min="13813" max="13814" width="11.5" style="3" customWidth="1"/>
    <col min="13815" max="13815" width="37.83203125" style="3" customWidth="1"/>
    <col min="13816" max="13818" width="11.5" style="3" customWidth="1"/>
    <col min="13819" max="13824" width="4.6640625" style="3" customWidth="1"/>
    <col min="13825" max="13826" width="11.5" style="3"/>
    <col min="13827" max="13827" width="12.1640625" style="3" customWidth="1"/>
    <col min="13828" max="13828" width="14.83203125" style="3" customWidth="1"/>
    <col min="13829" max="14066" width="11.5" style="3"/>
    <col min="14067" max="14067" width="5.6640625" style="3" customWidth="1"/>
    <col min="14068" max="14068" width="57" style="3" customWidth="1"/>
    <col min="14069" max="14070" width="11.5" style="3" customWidth="1"/>
    <col min="14071" max="14071" width="37.83203125" style="3" customWidth="1"/>
    <col min="14072" max="14074" width="11.5" style="3" customWidth="1"/>
    <col min="14075" max="14080" width="4.6640625" style="3" customWidth="1"/>
    <col min="14081" max="14082" width="11.5" style="3"/>
    <col min="14083" max="14083" width="12.1640625" style="3" customWidth="1"/>
    <col min="14084" max="14084" width="14.83203125" style="3" customWidth="1"/>
    <col min="14085" max="14322" width="11.5" style="3"/>
    <col min="14323" max="14323" width="5.6640625" style="3" customWidth="1"/>
    <col min="14324" max="14324" width="57" style="3" customWidth="1"/>
    <col min="14325" max="14326" width="11.5" style="3" customWidth="1"/>
    <col min="14327" max="14327" width="37.83203125" style="3" customWidth="1"/>
    <col min="14328" max="14330" width="11.5" style="3" customWidth="1"/>
    <col min="14331" max="14336" width="4.6640625" style="3" customWidth="1"/>
    <col min="14337" max="14338" width="11.5" style="3"/>
    <col min="14339" max="14339" width="12.1640625" style="3" customWidth="1"/>
    <col min="14340" max="14340" width="14.83203125" style="3" customWidth="1"/>
    <col min="14341" max="14578" width="11.5" style="3"/>
    <col min="14579" max="14579" width="5.6640625" style="3" customWidth="1"/>
    <col min="14580" max="14580" width="57" style="3" customWidth="1"/>
    <col min="14581" max="14582" width="11.5" style="3" customWidth="1"/>
    <col min="14583" max="14583" width="37.83203125" style="3" customWidth="1"/>
    <col min="14584" max="14586" width="11.5" style="3" customWidth="1"/>
    <col min="14587" max="14592" width="4.6640625" style="3" customWidth="1"/>
    <col min="14593" max="14594" width="11.5" style="3"/>
    <col min="14595" max="14595" width="12.1640625" style="3" customWidth="1"/>
    <col min="14596" max="14596" width="14.83203125" style="3" customWidth="1"/>
    <col min="14597" max="14834" width="11.5" style="3"/>
    <col min="14835" max="14835" width="5.6640625" style="3" customWidth="1"/>
    <col min="14836" max="14836" width="57" style="3" customWidth="1"/>
    <col min="14837" max="14838" width="11.5" style="3" customWidth="1"/>
    <col min="14839" max="14839" width="37.83203125" style="3" customWidth="1"/>
    <col min="14840" max="14842" width="11.5" style="3" customWidth="1"/>
    <col min="14843" max="14848" width="4.6640625" style="3" customWidth="1"/>
    <col min="14849" max="14850" width="11.5" style="3"/>
    <col min="14851" max="14851" width="12.1640625" style="3" customWidth="1"/>
    <col min="14852" max="14852" width="14.83203125" style="3" customWidth="1"/>
    <col min="14853" max="15090" width="11.5" style="3"/>
    <col min="15091" max="15091" width="5.6640625" style="3" customWidth="1"/>
    <col min="15092" max="15092" width="57" style="3" customWidth="1"/>
    <col min="15093" max="15094" width="11.5" style="3" customWidth="1"/>
    <col min="15095" max="15095" width="37.83203125" style="3" customWidth="1"/>
    <col min="15096" max="15098" width="11.5" style="3" customWidth="1"/>
    <col min="15099" max="15104" width="4.6640625" style="3" customWidth="1"/>
    <col min="15105" max="15106" width="11.5" style="3"/>
    <col min="15107" max="15107" width="12.1640625" style="3" customWidth="1"/>
    <col min="15108" max="15108" width="14.83203125" style="3" customWidth="1"/>
    <col min="15109" max="15346" width="11.5" style="3"/>
    <col min="15347" max="15347" width="5.6640625" style="3" customWidth="1"/>
    <col min="15348" max="15348" width="57" style="3" customWidth="1"/>
    <col min="15349" max="15350" width="11.5" style="3" customWidth="1"/>
    <col min="15351" max="15351" width="37.83203125" style="3" customWidth="1"/>
    <col min="15352" max="15354" width="11.5" style="3" customWidth="1"/>
    <col min="15355" max="15360" width="4.6640625" style="3" customWidth="1"/>
    <col min="15361" max="15362" width="11.5" style="3"/>
    <col min="15363" max="15363" width="12.1640625" style="3" customWidth="1"/>
    <col min="15364" max="15364" width="14.83203125" style="3" customWidth="1"/>
    <col min="15365" max="15602" width="11.5" style="3"/>
    <col min="15603" max="15603" width="5.6640625" style="3" customWidth="1"/>
    <col min="15604" max="15604" width="57" style="3" customWidth="1"/>
    <col min="15605" max="15606" width="11.5" style="3" customWidth="1"/>
    <col min="15607" max="15607" width="37.83203125" style="3" customWidth="1"/>
    <col min="15608" max="15610" width="11.5" style="3" customWidth="1"/>
    <col min="15611" max="15616" width="4.6640625" style="3" customWidth="1"/>
    <col min="15617" max="15618" width="11.5" style="3"/>
    <col min="15619" max="15619" width="12.1640625" style="3" customWidth="1"/>
    <col min="15620" max="15620" width="14.83203125" style="3" customWidth="1"/>
    <col min="15621" max="15858" width="11.5" style="3"/>
    <col min="15859" max="15859" width="5.6640625" style="3" customWidth="1"/>
    <col min="15860" max="15860" width="57" style="3" customWidth="1"/>
    <col min="15861" max="15862" width="11.5" style="3" customWidth="1"/>
    <col min="15863" max="15863" width="37.83203125" style="3" customWidth="1"/>
    <col min="15864" max="15866" width="11.5" style="3" customWidth="1"/>
    <col min="15867" max="15872" width="4.6640625" style="3" customWidth="1"/>
    <col min="15873" max="15874" width="11.5" style="3"/>
    <col min="15875" max="15875" width="12.1640625" style="3" customWidth="1"/>
    <col min="15876" max="15876" width="14.83203125" style="3" customWidth="1"/>
    <col min="15877" max="16114" width="11.5" style="3"/>
    <col min="16115" max="16115" width="5.6640625" style="3" customWidth="1"/>
    <col min="16116" max="16116" width="57" style="3" customWidth="1"/>
    <col min="16117" max="16118" width="11.5" style="3" customWidth="1"/>
    <col min="16119" max="16119" width="37.83203125" style="3" customWidth="1"/>
    <col min="16120" max="16122" width="11.5" style="3" customWidth="1"/>
    <col min="16123" max="16128" width="4.6640625" style="3" customWidth="1"/>
    <col min="16129" max="16130" width="11.5" style="3"/>
    <col min="16131" max="16131" width="12.1640625" style="3" customWidth="1"/>
    <col min="16132" max="16132" width="14.83203125" style="3" customWidth="1"/>
    <col min="16133" max="16384" width="11.5" style="3"/>
  </cols>
  <sheetData>
    <row r="1" spans="2:11" s="81" customFormat="1" ht="24.75" customHeight="1" x14ac:dyDescent="0.25">
      <c r="B1" s="82" t="s">
        <v>0</v>
      </c>
      <c r="C1" s="82"/>
      <c r="D1" s="82"/>
      <c r="E1" s="82"/>
      <c r="F1" s="82"/>
      <c r="G1" s="82"/>
      <c r="H1" s="82"/>
      <c r="I1" s="82"/>
      <c r="J1" s="82"/>
      <c r="K1" s="80"/>
    </row>
    <row r="3" spans="2:11" ht="32" customHeight="1" x14ac:dyDescent="0.2">
      <c r="B3" s="88" t="s">
        <v>1</v>
      </c>
      <c r="C3" s="89"/>
      <c r="D3" s="86" t="s">
        <v>138</v>
      </c>
      <c r="E3" s="88" t="s">
        <v>2</v>
      </c>
      <c r="F3" s="89"/>
      <c r="G3" s="83" t="s">
        <v>31</v>
      </c>
      <c r="H3" s="84"/>
      <c r="I3" s="85"/>
      <c r="J3" s="86" t="s">
        <v>19</v>
      </c>
      <c r="K3" s="18"/>
    </row>
    <row r="4" spans="2:11" ht="31.5" customHeight="1" x14ac:dyDescent="0.2">
      <c r="B4" s="90"/>
      <c r="C4" s="91"/>
      <c r="D4" s="92"/>
      <c r="E4" s="90"/>
      <c r="F4" s="91"/>
      <c r="G4" s="39" t="s">
        <v>18</v>
      </c>
      <c r="H4" s="39" t="s">
        <v>17</v>
      </c>
      <c r="I4" s="40" t="s">
        <v>16</v>
      </c>
      <c r="J4" s="87"/>
      <c r="K4" s="17" t="s">
        <v>3</v>
      </c>
    </row>
    <row r="5" spans="2:11" ht="20" x14ac:dyDescent="0.2">
      <c r="B5" s="29" t="s">
        <v>25</v>
      </c>
      <c r="C5" s="62"/>
      <c r="D5" s="28"/>
      <c r="E5" s="28"/>
      <c r="F5" s="28"/>
      <c r="G5" s="28"/>
      <c r="H5" s="28"/>
      <c r="I5" s="28"/>
      <c r="J5" s="61">
        <f>AVERAGE(J7,J13,J16)</f>
        <v>0</v>
      </c>
    </row>
    <row r="6" spans="2:11" ht="56.25" customHeight="1" x14ac:dyDescent="0.2">
      <c r="B6" s="50">
        <v>1.1000000000000001</v>
      </c>
      <c r="C6" s="63" t="s">
        <v>4</v>
      </c>
      <c r="D6" s="4">
        <v>5.2</v>
      </c>
      <c r="E6" s="46" t="s">
        <v>29</v>
      </c>
      <c r="F6" s="34"/>
      <c r="G6" s="4"/>
      <c r="H6" s="4" t="s">
        <v>5</v>
      </c>
      <c r="I6" s="4"/>
      <c r="J6" s="5"/>
    </row>
    <row r="7" spans="2:11" x14ac:dyDescent="0.2">
      <c r="C7" s="64"/>
      <c r="D7" s="2"/>
      <c r="F7" s="23"/>
      <c r="G7" s="26">
        <f>COUNTIF(G6:G6,"x")</f>
        <v>0</v>
      </c>
      <c r="H7" s="26">
        <f>COUNTIF(H6:H6,"x")</f>
        <v>1</v>
      </c>
      <c r="I7" s="26">
        <f>COUNTIF(I6:I6,"x")</f>
        <v>0</v>
      </c>
      <c r="J7" s="49">
        <f>IF(I7=1,"NA",G7/(1-I7))</f>
        <v>0</v>
      </c>
    </row>
    <row r="8" spans="2:11" x14ac:dyDescent="0.2">
      <c r="C8" s="64"/>
      <c r="D8" s="2"/>
      <c r="F8" s="23"/>
      <c r="G8" s="19"/>
      <c r="H8" s="19"/>
      <c r="I8" s="19"/>
    </row>
    <row r="9" spans="2:11" ht="15" customHeight="1" x14ac:dyDescent="0.2">
      <c r="B9" s="50">
        <v>1.2</v>
      </c>
      <c r="C9" s="63" t="s">
        <v>32</v>
      </c>
      <c r="D9" s="6" t="s">
        <v>24</v>
      </c>
      <c r="E9" s="46" t="s">
        <v>29</v>
      </c>
      <c r="F9" s="34"/>
      <c r="G9" s="31"/>
      <c r="H9" s="32"/>
      <c r="I9" s="32"/>
      <c r="J9" s="61"/>
    </row>
    <row r="10" spans="2:11" ht="45" customHeight="1" x14ac:dyDescent="0.2">
      <c r="B10" s="50">
        <v>1.2</v>
      </c>
      <c r="C10" s="63" t="s">
        <v>33</v>
      </c>
      <c r="D10" s="6" t="s">
        <v>91</v>
      </c>
      <c r="E10" s="46" t="s">
        <v>29</v>
      </c>
      <c r="F10" s="34"/>
      <c r="G10" s="4"/>
      <c r="H10" s="4" t="s">
        <v>5</v>
      </c>
      <c r="I10" s="4"/>
      <c r="J10" s="5"/>
    </row>
    <row r="11" spans="2:11" ht="32" x14ac:dyDescent="0.2">
      <c r="B11" s="50">
        <v>1.2</v>
      </c>
      <c r="C11" s="63" t="s">
        <v>34</v>
      </c>
      <c r="D11" s="6" t="s">
        <v>92</v>
      </c>
      <c r="E11" s="46" t="s">
        <v>29</v>
      </c>
      <c r="F11" s="34"/>
      <c r="G11" s="4"/>
      <c r="H11" s="4" t="s">
        <v>5</v>
      </c>
      <c r="I11" s="4"/>
      <c r="J11" s="5"/>
    </row>
    <row r="12" spans="2:11" ht="15" customHeight="1" x14ac:dyDescent="0.2">
      <c r="B12" s="50">
        <v>1.2</v>
      </c>
      <c r="C12" s="65" t="s">
        <v>35</v>
      </c>
      <c r="D12" s="6" t="s">
        <v>93</v>
      </c>
      <c r="E12" s="46" t="s">
        <v>29</v>
      </c>
      <c r="F12" s="34"/>
      <c r="G12" s="4"/>
      <c r="H12" s="4" t="s">
        <v>5</v>
      </c>
      <c r="I12" s="4"/>
      <c r="J12" s="5"/>
    </row>
    <row r="13" spans="2:11" ht="15" customHeight="1" x14ac:dyDescent="0.2">
      <c r="B13" s="51"/>
      <c r="C13" s="66"/>
      <c r="D13" s="8"/>
      <c r="E13" s="9"/>
      <c r="F13" s="22"/>
      <c r="G13" s="26">
        <f>COUNTIF(G10:G12,"x")</f>
        <v>0</v>
      </c>
      <c r="H13" s="26">
        <f>COUNTIF(H10:H12,"x")</f>
        <v>3</v>
      </c>
      <c r="I13" s="26">
        <f>COUNTIF(I10:I12,"x")</f>
        <v>0</v>
      </c>
      <c r="J13" s="49">
        <f>IF(I13=3,"NA",G13/(3-I13))</f>
        <v>0</v>
      </c>
    </row>
    <row r="14" spans="2:11" ht="15" customHeight="1" x14ac:dyDescent="0.2">
      <c r="C14" s="64"/>
      <c r="D14" s="10"/>
      <c r="F14" s="23"/>
      <c r="G14" s="19"/>
      <c r="H14" s="19"/>
    </row>
    <row r="15" spans="2:11" ht="31.5" customHeight="1" x14ac:dyDescent="0.2">
      <c r="B15" s="50">
        <v>1.3</v>
      </c>
      <c r="C15" s="63" t="s">
        <v>6</v>
      </c>
      <c r="D15" s="4" t="s">
        <v>23</v>
      </c>
      <c r="E15" s="46" t="s">
        <v>29</v>
      </c>
      <c r="F15" s="34"/>
      <c r="G15" s="4"/>
      <c r="H15" s="4" t="s">
        <v>5</v>
      </c>
      <c r="I15" s="4"/>
      <c r="J15" s="5"/>
    </row>
    <row r="16" spans="2:11" x14ac:dyDescent="0.2">
      <c r="C16" s="64"/>
      <c r="D16" s="2"/>
      <c r="F16" s="23"/>
      <c r="G16" s="26">
        <f>COUNTIF(G15:G15,"x")</f>
        <v>0</v>
      </c>
      <c r="H16" s="26">
        <f>COUNTIF(H15:H15,"x")</f>
        <v>1</v>
      </c>
      <c r="I16" s="26">
        <f>COUNTIF(I15:I15,"x")</f>
        <v>0</v>
      </c>
      <c r="J16" s="49">
        <f>IF(I16=1,"NA",G16/(1-I16))</f>
        <v>0</v>
      </c>
    </row>
    <row r="17" spans="2:10" x14ac:dyDescent="0.2">
      <c r="C17" s="64"/>
      <c r="D17" s="2"/>
      <c r="F17" s="23"/>
      <c r="G17" s="19"/>
      <c r="H17" s="19"/>
      <c r="I17" s="19"/>
      <c r="J17" s="16"/>
    </row>
    <row r="18" spans="2:10" ht="20" x14ac:dyDescent="0.2">
      <c r="B18" s="29" t="s">
        <v>26</v>
      </c>
      <c r="C18" s="62"/>
      <c r="D18" s="28"/>
      <c r="E18" s="28"/>
      <c r="F18" s="38"/>
      <c r="G18" s="28"/>
      <c r="H18" s="28"/>
      <c r="I18" s="28"/>
      <c r="J18" s="61">
        <f>AVERAGE(J20,J30,J37)</f>
        <v>0</v>
      </c>
    </row>
    <row r="19" spans="2:10" ht="55.5" customHeight="1" x14ac:dyDescent="0.2">
      <c r="B19" s="50">
        <v>2.1</v>
      </c>
      <c r="C19" s="63" t="s">
        <v>7</v>
      </c>
      <c r="D19" s="4">
        <v>5.3</v>
      </c>
      <c r="E19" s="46" t="s">
        <v>29</v>
      </c>
      <c r="F19" s="34"/>
      <c r="G19" s="4"/>
      <c r="H19" s="4" t="s">
        <v>5</v>
      </c>
      <c r="I19" s="4"/>
      <c r="J19" s="5"/>
    </row>
    <row r="20" spans="2:10" x14ac:dyDescent="0.2">
      <c r="C20" s="64"/>
      <c r="D20" s="2"/>
      <c r="F20" s="23"/>
      <c r="G20" s="26">
        <f>COUNTIF(G19:G19,"x")</f>
        <v>0</v>
      </c>
      <c r="H20" s="26">
        <f>COUNTIF(H19:H19,"x")</f>
        <v>1</v>
      </c>
      <c r="I20" s="26">
        <f>COUNTIF(I19:I19,"x")</f>
        <v>0</v>
      </c>
      <c r="J20" s="49">
        <f>IF(I20=1,"NA",G20/(1-I20))</f>
        <v>0</v>
      </c>
    </row>
    <row r="21" spans="2:10" x14ac:dyDescent="0.2">
      <c r="C21" s="64"/>
      <c r="D21" s="2"/>
      <c r="F21" s="35"/>
      <c r="G21" s="19"/>
      <c r="H21" s="19"/>
      <c r="I21" s="19"/>
    </row>
    <row r="22" spans="2:10" ht="34.5" customHeight="1" x14ac:dyDescent="0.2">
      <c r="B22" s="50">
        <v>2.2000000000000002</v>
      </c>
      <c r="C22" s="63" t="s">
        <v>36</v>
      </c>
      <c r="D22" s="4">
        <v>7.1</v>
      </c>
      <c r="E22" s="46" t="s">
        <v>29</v>
      </c>
      <c r="F22" s="36"/>
      <c r="G22" s="31"/>
      <c r="H22" s="32"/>
      <c r="I22" s="32"/>
      <c r="J22" s="33"/>
    </row>
    <row r="23" spans="2:10" ht="27" x14ac:dyDescent="0.2">
      <c r="B23" s="50">
        <v>2.2000000000000002</v>
      </c>
      <c r="C23" s="63" t="s">
        <v>94</v>
      </c>
      <c r="D23" s="4" t="s">
        <v>95</v>
      </c>
      <c r="E23" s="46" t="s">
        <v>29</v>
      </c>
      <c r="F23" s="34"/>
      <c r="G23" s="15"/>
      <c r="H23" s="15" t="s">
        <v>5</v>
      </c>
      <c r="I23" s="15"/>
      <c r="J23" s="24"/>
    </row>
    <row r="24" spans="2:10" ht="15" customHeight="1" x14ac:dyDescent="0.2">
      <c r="B24" s="50">
        <v>2.2000000000000002</v>
      </c>
      <c r="C24" s="63" t="s">
        <v>37</v>
      </c>
      <c r="D24" s="4" t="s">
        <v>96</v>
      </c>
      <c r="E24" s="46" t="s">
        <v>29</v>
      </c>
      <c r="F24" s="34"/>
      <c r="G24" s="4"/>
      <c r="H24" s="4" t="s">
        <v>5</v>
      </c>
      <c r="I24" s="4"/>
      <c r="J24" s="5"/>
    </row>
    <row r="25" spans="2:10" ht="15" customHeight="1" x14ac:dyDescent="0.2">
      <c r="B25" s="50">
        <v>2.2000000000000002</v>
      </c>
      <c r="C25" s="63" t="s">
        <v>38</v>
      </c>
      <c r="D25" s="4" t="s">
        <v>97</v>
      </c>
      <c r="E25" s="46" t="s">
        <v>29</v>
      </c>
      <c r="F25" s="34"/>
      <c r="G25" s="4"/>
      <c r="H25" s="4" t="s">
        <v>5</v>
      </c>
      <c r="I25" s="4"/>
      <c r="J25" s="5"/>
    </row>
    <row r="26" spans="2:10" ht="32" x14ac:dyDescent="0.2">
      <c r="B26" s="50">
        <v>2.2000000000000002</v>
      </c>
      <c r="C26" s="63" t="s">
        <v>39</v>
      </c>
      <c r="D26" s="4" t="s">
        <v>98</v>
      </c>
      <c r="E26" s="46" t="s">
        <v>29</v>
      </c>
      <c r="F26" s="34"/>
      <c r="G26" s="4"/>
      <c r="H26" s="4" t="s">
        <v>5</v>
      </c>
      <c r="I26" s="4"/>
      <c r="J26" s="5"/>
    </row>
    <row r="27" spans="2:10" ht="15" customHeight="1" x14ac:dyDescent="0.2">
      <c r="B27" s="50">
        <v>2.2000000000000002</v>
      </c>
      <c r="C27" s="63" t="s">
        <v>40</v>
      </c>
      <c r="D27" s="4" t="s">
        <v>99</v>
      </c>
      <c r="E27" s="46" t="s">
        <v>29</v>
      </c>
      <c r="F27" s="34"/>
      <c r="G27" s="4"/>
      <c r="H27" s="4" t="s">
        <v>5</v>
      </c>
      <c r="I27" s="4"/>
      <c r="J27" s="5"/>
    </row>
    <row r="28" spans="2:10" ht="15" customHeight="1" x14ac:dyDescent="0.2">
      <c r="B28" s="50">
        <v>2.2000000000000002</v>
      </c>
      <c r="C28" s="63" t="s">
        <v>41</v>
      </c>
      <c r="D28" s="4" t="s">
        <v>100</v>
      </c>
      <c r="E28" s="46" t="s">
        <v>29</v>
      </c>
      <c r="F28" s="34"/>
      <c r="G28" s="4"/>
      <c r="H28" s="4" t="s">
        <v>5</v>
      </c>
      <c r="I28" s="4"/>
      <c r="J28" s="5"/>
    </row>
    <row r="29" spans="2:10" ht="31.5" customHeight="1" x14ac:dyDescent="0.2">
      <c r="B29" s="50">
        <v>2.2000000000000002</v>
      </c>
      <c r="C29" s="65" t="s">
        <v>42</v>
      </c>
      <c r="D29" s="4" t="s">
        <v>101</v>
      </c>
      <c r="E29" s="46" t="s">
        <v>29</v>
      </c>
      <c r="F29" s="34"/>
      <c r="G29" s="4"/>
      <c r="H29" s="4" t="s">
        <v>5</v>
      </c>
      <c r="I29" s="4"/>
      <c r="J29" s="5"/>
    </row>
    <row r="30" spans="2:10" ht="15" customHeight="1" x14ac:dyDescent="0.2">
      <c r="B30" s="51"/>
      <c r="C30" s="66"/>
      <c r="D30" s="8"/>
      <c r="E30" s="9"/>
      <c r="F30" s="22"/>
      <c r="G30" s="26">
        <f>COUNTIF(G23:G29,"x")</f>
        <v>0</v>
      </c>
      <c r="H30" s="26">
        <f>COUNTIF(H23:H29,"x")</f>
        <v>7</v>
      </c>
      <c r="I30" s="26">
        <f>COUNTIF(I23:I29,"x")</f>
        <v>0</v>
      </c>
      <c r="J30" s="49">
        <f>IF(I30=7,"NA",G30/(7-I30))</f>
        <v>0</v>
      </c>
    </row>
    <row r="31" spans="2:10" ht="15" customHeight="1" x14ac:dyDescent="0.2">
      <c r="C31" s="64"/>
      <c r="D31" s="10"/>
      <c r="F31" s="35"/>
      <c r="G31" s="19"/>
      <c r="H31" s="19"/>
      <c r="I31" s="19"/>
    </row>
    <row r="32" spans="2:10" ht="30" customHeight="1" x14ac:dyDescent="0.2">
      <c r="B32" s="50">
        <v>2.2999999999999998</v>
      </c>
      <c r="C32" s="63" t="s">
        <v>43</v>
      </c>
      <c r="D32" s="4">
        <v>7.2</v>
      </c>
      <c r="E32" s="46" t="s">
        <v>29</v>
      </c>
      <c r="F32" s="34"/>
      <c r="G32" s="31"/>
      <c r="H32" s="32"/>
      <c r="I32" s="32"/>
      <c r="J32" s="33"/>
    </row>
    <row r="33" spans="2:11" ht="27" x14ac:dyDescent="0.2">
      <c r="B33" s="50">
        <v>2.2999999999999998</v>
      </c>
      <c r="C33" s="63" t="s">
        <v>44</v>
      </c>
      <c r="D33" s="4">
        <v>7.2</v>
      </c>
      <c r="E33" s="46" t="s">
        <v>29</v>
      </c>
      <c r="F33" s="34"/>
      <c r="G33" s="15"/>
      <c r="H33" s="15" t="s">
        <v>5</v>
      </c>
      <c r="I33" s="15"/>
      <c r="J33" s="5"/>
    </row>
    <row r="34" spans="2:11" ht="27" x14ac:dyDescent="0.2">
      <c r="B34" s="50">
        <v>2.2999999999999998</v>
      </c>
      <c r="C34" s="63" t="s">
        <v>45</v>
      </c>
      <c r="D34" s="4">
        <v>7.2</v>
      </c>
      <c r="E34" s="46" t="s">
        <v>29</v>
      </c>
      <c r="F34" s="34"/>
      <c r="G34" s="4"/>
      <c r="H34" s="15" t="s">
        <v>5</v>
      </c>
      <c r="I34" s="15"/>
      <c r="J34" s="5"/>
    </row>
    <row r="35" spans="2:11" ht="32" x14ac:dyDescent="0.2">
      <c r="B35" s="50">
        <v>2.2999999999999998</v>
      </c>
      <c r="C35" s="63" t="s">
        <v>46</v>
      </c>
      <c r="D35" s="4">
        <v>7.2</v>
      </c>
      <c r="E35" s="46" t="s">
        <v>29</v>
      </c>
      <c r="F35" s="34"/>
      <c r="G35" s="4"/>
      <c r="H35" s="15" t="s">
        <v>5</v>
      </c>
      <c r="I35" s="15"/>
      <c r="J35" s="5"/>
    </row>
    <row r="36" spans="2:11" ht="15" customHeight="1" x14ac:dyDescent="0.2">
      <c r="B36" s="50">
        <v>2.2999999999999998</v>
      </c>
      <c r="C36" s="65" t="s">
        <v>47</v>
      </c>
      <c r="D36" s="4">
        <v>7.2</v>
      </c>
      <c r="E36" s="46" t="s">
        <v>29</v>
      </c>
      <c r="F36" s="34"/>
      <c r="G36" s="6"/>
      <c r="H36" s="15" t="s">
        <v>5</v>
      </c>
      <c r="I36" s="15"/>
      <c r="J36" s="5"/>
    </row>
    <row r="37" spans="2:11" ht="15" customHeight="1" x14ac:dyDescent="0.2">
      <c r="B37" s="51"/>
      <c r="C37" s="66"/>
      <c r="D37" s="8"/>
      <c r="E37" s="9"/>
      <c r="F37" s="22"/>
      <c r="G37" s="26">
        <f>COUNTIF(G33:G36,"x")</f>
        <v>0</v>
      </c>
      <c r="H37" s="26">
        <f>COUNTIF(H33:H36,"x")</f>
        <v>4</v>
      </c>
      <c r="I37" s="26">
        <f>COUNTIF(I33:I36,"x")</f>
        <v>0</v>
      </c>
      <c r="J37" s="49">
        <f>IF(I37=4,"NA",G37/(4-I37))</f>
        <v>0</v>
      </c>
    </row>
    <row r="38" spans="2:11" ht="15" customHeight="1" x14ac:dyDescent="0.2">
      <c r="C38" s="64"/>
      <c r="D38" s="10"/>
      <c r="F38" s="23"/>
      <c r="G38" s="19"/>
      <c r="H38" s="19"/>
      <c r="I38" s="19"/>
    </row>
    <row r="39" spans="2:11" s="41" customFormat="1" ht="20" x14ac:dyDescent="0.25">
      <c r="B39" s="29" t="s">
        <v>28</v>
      </c>
      <c r="C39" s="67"/>
      <c r="D39" s="45"/>
      <c r="E39" s="45"/>
      <c r="F39" s="43"/>
      <c r="G39" s="42"/>
      <c r="H39" s="42"/>
      <c r="I39" s="42"/>
      <c r="J39" s="61">
        <f>AVERAGE(J41,J53)</f>
        <v>0</v>
      </c>
      <c r="K39" s="44"/>
    </row>
    <row r="40" spans="2:11" ht="41.25" customHeight="1" x14ac:dyDescent="0.2">
      <c r="B40" s="50">
        <v>3.1</v>
      </c>
      <c r="C40" s="63" t="s">
        <v>90</v>
      </c>
      <c r="D40" s="4" t="s">
        <v>22</v>
      </c>
      <c r="E40" s="46" t="s">
        <v>29</v>
      </c>
      <c r="F40" s="34"/>
      <c r="G40" s="4"/>
      <c r="H40" s="4" t="s">
        <v>5</v>
      </c>
      <c r="I40" s="4"/>
      <c r="J40" s="5"/>
    </row>
    <row r="41" spans="2:11" x14ac:dyDescent="0.2">
      <c r="C41" s="64"/>
      <c r="D41" s="2"/>
      <c r="F41" s="23"/>
      <c r="G41" s="26">
        <f>COUNTIF(G40:G40,"x")</f>
        <v>0</v>
      </c>
      <c r="H41" s="26">
        <f>COUNTIF(H40:H40,"x")</f>
        <v>1</v>
      </c>
      <c r="I41" s="26">
        <f>COUNTIF(I40:I40,"x")</f>
        <v>0</v>
      </c>
      <c r="J41" s="49">
        <f>IF(I41=1,"NA",G41/(1-I41))</f>
        <v>0</v>
      </c>
    </row>
    <row r="42" spans="2:11" x14ac:dyDescent="0.2">
      <c r="C42" s="64"/>
      <c r="D42" s="2"/>
      <c r="F42" s="23"/>
      <c r="G42" s="19"/>
      <c r="H42" s="19"/>
    </row>
    <row r="43" spans="2:11" ht="32" x14ac:dyDescent="0.2">
      <c r="B43" s="52">
        <v>3.2</v>
      </c>
      <c r="C43" s="63" t="s">
        <v>48</v>
      </c>
      <c r="D43" s="4" t="s">
        <v>103</v>
      </c>
      <c r="E43" s="46" t="s">
        <v>29</v>
      </c>
      <c r="F43" s="34"/>
      <c r="G43" s="31"/>
      <c r="H43" s="32"/>
      <c r="I43" s="32"/>
      <c r="J43" s="33"/>
    </row>
    <row r="44" spans="2:11" ht="15" customHeight="1" x14ac:dyDescent="0.2">
      <c r="B44" s="52">
        <v>3.2</v>
      </c>
      <c r="C44" s="63" t="s">
        <v>49</v>
      </c>
      <c r="D44" s="4" t="s">
        <v>104</v>
      </c>
      <c r="E44" s="46" t="s">
        <v>29</v>
      </c>
      <c r="F44" s="34"/>
      <c r="G44" s="4"/>
      <c r="H44" s="4" t="s">
        <v>5</v>
      </c>
      <c r="I44" s="4"/>
      <c r="J44" s="5"/>
    </row>
    <row r="45" spans="2:11" ht="15" customHeight="1" x14ac:dyDescent="0.2">
      <c r="B45" s="52">
        <v>3.2</v>
      </c>
      <c r="C45" s="63" t="s">
        <v>50</v>
      </c>
      <c r="D45" s="11"/>
      <c r="E45" s="46" t="s">
        <v>29</v>
      </c>
      <c r="F45" s="34"/>
      <c r="G45" s="4"/>
      <c r="H45" s="4" t="s">
        <v>5</v>
      </c>
      <c r="I45" s="4"/>
      <c r="J45" s="5"/>
    </row>
    <row r="46" spans="2:11" ht="32.25" customHeight="1" x14ac:dyDescent="0.2">
      <c r="B46" s="52">
        <v>3.2</v>
      </c>
      <c r="C46" s="63" t="s">
        <v>51</v>
      </c>
      <c r="D46" s="11"/>
      <c r="E46" s="46" t="s">
        <v>29</v>
      </c>
      <c r="F46" s="34"/>
      <c r="G46" s="4"/>
      <c r="H46" s="4" t="s">
        <v>5</v>
      </c>
      <c r="I46" s="4"/>
      <c r="J46" s="5"/>
    </row>
    <row r="47" spans="2:11" ht="32" x14ac:dyDescent="0.2">
      <c r="B47" s="52">
        <v>3.2</v>
      </c>
      <c r="C47" s="63" t="s">
        <v>52</v>
      </c>
      <c r="D47" s="11"/>
      <c r="E47" s="46" t="s">
        <v>29</v>
      </c>
      <c r="F47" s="34"/>
      <c r="G47" s="4"/>
      <c r="H47" s="4" t="s">
        <v>5</v>
      </c>
      <c r="I47" s="4"/>
      <c r="J47" s="5"/>
    </row>
    <row r="48" spans="2:11" ht="15" customHeight="1" x14ac:dyDescent="0.2">
      <c r="B48" s="52">
        <v>3.2</v>
      </c>
      <c r="C48" s="63" t="s">
        <v>102</v>
      </c>
      <c r="D48" s="11"/>
      <c r="E48" s="46" t="s">
        <v>29</v>
      </c>
      <c r="F48" s="34"/>
      <c r="G48" s="4"/>
      <c r="H48" s="4" t="s">
        <v>5</v>
      </c>
      <c r="I48" s="4"/>
      <c r="J48" s="5"/>
    </row>
    <row r="49" spans="2:11" ht="15" customHeight="1" x14ac:dyDescent="0.2">
      <c r="B49" s="52">
        <v>3.2</v>
      </c>
      <c r="C49" s="63" t="s">
        <v>53</v>
      </c>
      <c r="D49" s="11"/>
      <c r="E49" s="46" t="s">
        <v>29</v>
      </c>
      <c r="F49" s="34"/>
      <c r="G49" s="4"/>
      <c r="H49" s="4" t="s">
        <v>5</v>
      </c>
      <c r="I49" s="4"/>
      <c r="J49" s="5"/>
    </row>
    <row r="50" spans="2:11" ht="15" customHeight="1" x14ac:dyDescent="0.2">
      <c r="B50" s="52">
        <v>3.2</v>
      </c>
      <c r="C50" s="63" t="s">
        <v>54</v>
      </c>
      <c r="D50" s="11"/>
      <c r="E50" s="46" t="s">
        <v>29</v>
      </c>
      <c r="F50" s="34"/>
      <c r="G50" s="4"/>
      <c r="H50" s="4" t="s">
        <v>5</v>
      </c>
      <c r="I50" s="4"/>
      <c r="J50" s="5"/>
    </row>
    <row r="51" spans="2:11" ht="15" customHeight="1" x14ac:dyDescent="0.2">
      <c r="B51" s="52">
        <v>3.2</v>
      </c>
      <c r="C51" s="63" t="s">
        <v>55</v>
      </c>
      <c r="D51" s="11"/>
      <c r="E51" s="46" t="s">
        <v>29</v>
      </c>
      <c r="F51" s="34"/>
      <c r="G51" s="4"/>
      <c r="H51" s="4" t="s">
        <v>5</v>
      </c>
      <c r="I51" s="4"/>
      <c r="J51" s="5"/>
    </row>
    <row r="52" spans="2:11" ht="15" customHeight="1" x14ac:dyDescent="0.2">
      <c r="B52" s="52">
        <v>3.2</v>
      </c>
      <c r="C52" s="65" t="s">
        <v>56</v>
      </c>
      <c r="D52" s="11"/>
      <c r="E52" s="46" t="s">
        <v>29</v>
      </c>
      <c r="F52" s="34"/>
      <c r="G52" s="4"/>
      <c r="H52" s="4" t="s">
        <v>5</v>
      </c>
      <c r="I52" s="4"/>
      <c r="J52" s="5"/>
    </row>
    <row r="53" spans="2:11" ht="15" customHeight="1" x14ac:dyDescent="0.2">
      <c r="B53" s="53"/>
      <c r="C53" s="66"/>
      <c r="D53" s="8"/>
      <c r="E53" s="9"/>
      <c r="F53" s="22"/>
      <c r="G53" s="26">
        <f>COUNTIF(G44:G52,"x")</f>
        <v>0</v>
      </c>
      <c r="H53" s="26">
        <f>COUNTIF(H44:H52,"x")</f>
        <v>9</v>
      </c>
      <c r="I53" s="26">
        <f>COUNTIF(I44:I52,"x")</f>
        <v>0</v>
      </c>
      <c r="J53" s="49">
        <f>IF(I53=9,"NA",G53/(9-I53))</f>
        <v>0</v>
      </c>
    </row>
    <row r="54" spans="2:11" ht="15" customHeight="1" x14ac:dyDescent="0.2">
      <c r="B54" s="54"/>
      <c r="C54" s="64"/>
      <c r="D54" s="10"/>
      <c r="F54" s="23"/>
      <c r="G54" s="19"/>
      <c r="H54" s="19"/>
    </row>
    <row r="55" spans="2:11" s="41" customFormat="1" ht="20" x14ac:dyDescent="0.25">
      <c r="B55" s="29" t="s">
        <v>27</v>
      </c>
      <c r="C55" s="67"/>
      <c r="D55" s="42"/>
      <c r="E55" s="42"/>
      <c r="F55" s="43"/>
      <c r="G55" s="42"/>
      <c r="H55" s="42"/>
      <c r="I55" s="42"/>
      <c r="J55" s="61">
        <f>AVERAGE(J57,J62,J76,J79,J82,J85,J88,J99,J105,J111)</f>
        <v>0</v>
      </c>
      <c r="K55" s="44"/>
    </row>
    <row r="56" spans="2:11" ht="35.25" customHeight="1" x14ac:dyDescent="0.2">
      <c r="B56" s="50">
        <v>4.0999999999999996</v>
      </c>
      <c r="C56" s="63" t="s">
        <v>8</v>
      </c>
      <c r="D56" s="4">
        <v>5.3</v>
      </c>
      <c r="E56" s="4"/>
      <c r="F56" s="47" t="s">
        <v>30</v>
      </c>
      <c r="G56" s="4"/>
      <c r="H56" s="4" t="s">
        <v>5</v>
      </c>
      <c r="I56" s="4"/>
      <c r="J56" s="5"/>
    </row>
    <row r="57" spans="2:11" x14ac:dyDescent="0.2">
      <c r="C57" s="64"/>
      <c r="D57" s="2"/>
      <c r="F57" s="23"/>
      <c r="G57" s="26">
        <f>COUNTIF(G56:G56,"x")</f>
        <v>0</v>
      </c>
      <c r="H57" s="26">
        <f>COUNTIF(H56:H56,"x")</f>
        <v>1</v>
      </c>
      <c r="I57" s="26">
        <f>COUNTIF(I56:I56,"x")</f>
        <v>0</v>
      </c>
      <c r="J57" s="49">
        <f>IF(I57=1,"NA",G57/(1-I57))</f>
        <v>0</v>
      </c>
    </row>
    <row r="58" spans="2:11" x14ac:dyDescent="0.2">
      <c r="C58" s="64"/>
      <c r="D58" s="2"/>
      <c r="F58" s="23"/>
      <c r="G58" s="19"/>
      <c r="H58" s="19"/>
    </row>
    <row r="59" spans="2:11" ht="37.5" customHeight="1" x14ac:dyDescent="0.2">
      <c r="B59" s="50">
        <v>4.2</v>
      </c>
      <c r="C59" s="63" t="s">
        <v>105</v>
      </c>
      <c r="D59" s="4">
        <v>7.2</v>
      </c>
      <c r="E59" s="11"/>
      <c r="F59" s="48" t="s">
        <v>30</v>
      </c>
      <c r="G59" s="31"/>
      <c r="H59" s="32"/>
      <c r="I59" s="32"/>
      <c r="J59" s="33"/>
    </row>
    <row r="60" spans="2:11" ht="18" customHeight="1" x14ac:dyDescent="0.2">
      <c r="B60" s="50">
        <v>4.2</v>
      </c>
      <c r="C60" s="63" t="s">
        <v>58</v>
      </c>
      <c r="D60" s="4" t="s">
        <v>106</v>
      </c>
      <c r="E60" s="11"/>
      <c r="F60" s="47" t="s">
        <v>30</v>
      </c>
      <c r="G60" s="15"/>
      <c r="H60" s="15" t="s">
        <v>5</v>
      </c>
      <c r="I60" s="15"/>
      <c r="J60" s="24"/>
    </row>
    <row r="61" spans="2:11" ht="16" x14ac:dyDescent="0.2">
      <c r="B61" s="50">
        <v>4.2</v>
      </c>
      <c r="C61" s="65" t="s">
        <v>57</v>
      </c>
      <c r="D61" s="4" t="s">
        <v>107</v>
      </c>
      <c r="E61" s="11"/>
      <c r="F61" s="47" t="s">
        <v>30</v>
      </c>
      <c r="G61" s="15"/>
      <c r="H61" s="15" t="s">
        <v>5</v>
      </c>
      <c r="I61" s="15"/>
      <c r="J61" s="5"/>
    </row>
    <row r="62" spans="2:11" ht="15" customHeight="1" x14ac:dyDescent="0.2">
      <c r="B62" s="51"/>
      <c r="C62" s="66"/>
      <c r="D62" s="8"/>
      <c r="E62" s="9"/>
      <c r="F62" s="22"/>
      <c r="G62" s="26">
        <f>COUNTIF(G60:G61,"x")</f>
        <v>0</v>
      </c>
      <c r="H62" s="26">
        <f>COUNTIF(H60:H61,"x")</f>
        <v>2</v>
      </c>
      <c r="I62" s="26">
        <f>COUNTIF(I60:I61,"x")</f>
        <v>0</v>
      </c>
      <c r="J62" s="49">
        <f>IF(I62=2,"NA",G62/(2-I62))</f>
        <v>0</v>
      </c>
    </row>
    <row r="63" spans="2:11" ht="15" customHeight="1" x14ac:dyDescent="0.2">
      <c r="C63" s="64"/>
      <c r="D63" s="10"/>
      <c r="F63" s="23"/>
      <c r="G63" s="19"/>
      <c r="H63" s="19"/>
    </row>
    <row r="64" spans="2:11" ht="36.75" customHeight="1" x14ac:dyDescent="0.2">
      <c r="B64" s="50">
        <v>4.3</v>
      </c>
      <c r="C64" s="63" t="s">
        <v>70</v>
      </c>
      <c r="D64" s="4">
        <v>8.1</v>
      </c>
      <c r="E64" s="4"/>
      <c r="F64" s="48" t="s">
        <v>30</v>
      </c>
      <c r="G64" s="31"/>
      <c r="H64" s="32"/>
      <c r="I64" s="32"/>
      <c r="J64" s="33"/>
    </row>
    <row r="65" spans="2:10" ht="16" x14ac:dyDescent="0.2">
      <c r="B65" s="50">
        <v>4.3</v>
      </c>
      <c r="C65" s="63" t="s">
        <v>59</v>
      </c>
      <c r="D65" s="4" t="s">
        <v>108</v>
      </c>
      <c r="E65" s="4"/>
      <c r="F65" s="47" t="s">
        <v>30</v>
      </c>
      <c r="G65" s="4"/>
      <c r="H65" s="4" t="s">
        <v>5</v>
      </c>
      <c r="I65" s="4"/>
      <c r="J65" s="5"/>
    </row>
    <row r="66" spans="2:10" ht="16" x14ac:dyDescent="0.2">
      <c r="B66" s="50">
        <v>4.3</v>
      </c>
      <c r="C66" s="63" t="s">
        <v>60</v>
      </c>
      <c r="D66" s="4" t="s">
        <v>109</v>
      </c>
      <c r="E66" s="4"/>
      <c r="F66" s="47" t="s">
        <v>30</v>
      </c>
      <c r="G66" s="4"/>
      <c r="H66" s="4" t="s">
        <v>5</v>
      </c>
      <c r="I66" s="4"/>
      <c r="J66" s="5"/>
    </row>
    <row r="67" spans="2:10" ht="16" x14ac:dyDescent="0.2">
      <c r="B67" s="50">
        <v>4.3</v>
      </c>
      <c r="C67" s="63" t="s">
        <v>61</v>
      </c>
      <c r="D67" s="4" t="s">
        <v>110</v>
      </c>
      <c r="E67" s="4"/>
      <c r="F67" s="47" t="s">
        <v>30</v>
      </c>
      <c r="G67" s="4"/>
      <c r="H67" s="4" t="s">
        <v>5</v>
      </c>
      <c r="I67" s="4"/>
      <c r="J67" s="5"/>
    </row>
    <row r="68" spans="2:10" ht="16" x14ac:dyDescent="0.2">
      <c r="B68" s="50">
        <v>4.3</v>
      </c>
      <c r="C68" s="63" t="s">
        <v>62</v>
      </c>
      <c r="D68" s="4" t="s">
        <v>111</v>
      </c>
      <c r="E68" s="4"/>
      <c r="F68" s="47" t="s">
        <v>30</v>
      </c>
      <c r="G68" s="4"/>
      <c r="H68" s="4" t="s">
        <v>5</v>
      </c>
      <c r="I68" s="4"/>
      <c r="J68" s="5"/>
    </row>
    <row r="69" spans="2:10" ht="16" x14ac:dyDescent="0.2">
      <c r="B69" s="50">
        <v>4.3</v>
      </c>
      <c r="C69" s="63" t="s">
        <v>63</v>
      </c>
      <c r="D69" s="4" t="s">
        <v>118</v>
      </c>
      <c r="E69" s="4"/>
      <c r="F69" s="47" t="s">
        <v>30</v>
      </c>
      <c r="G69" s="4"/>
      <c r="H69" s="4" t="s">
        <v>5</v>
      </c>
      <c r="I69" s="4"/>
      <c r="J69" s="5"/>
    </row>
    <row r="70" spans="2:10" ht="16" x14ac:dyDescent="0.2">
      <c r="B70" s="50">
        <v>4.3</v>
      </c>
      <c r="C70" s="63" t="s">
        <v>64</v>
      </c>
      <c r="D70" s="4" t="s">
        <v>112</v>
      </c>
      <c r="E70" s="4"/>
      <c r="F70" s="47" t="s">
        <v>30</v>
      </c>
      <c r="G70" s="4"/>
      <c r="H70" s="4" t="s">
        <v>5</v>
      </c>
      <c r="I70" s="4"/>
      <c r="J70" s="5"/>
    </row>
    <row r="71" spans="2:10" ht="16" x14ac:dyDescent="0.2">
      <c r="B71" s="50">
        <v>4.3</v>
      </c>
      <c r="C71" s="63" t="s">
        <v>65</v>
      </c>
      <c r="D71" s="4" t="s">
        <v>113</v>
      </c>
      <c r="E71" s="4"/>
      <c r="F71" s="47" t="s">
        <v>30</v>
      </c>
      <c r="G71" s="4"/>
      <c r="H71" s="4" t="s">
        <v>5</v>
      </c>
      <c r="I71" s="4"/>
      <c r="J71" s="5"/>
    </row>
    <row r="72" spans="2:10" ht="16" x14ac:dyDescent="0.2">
      <c r="B72" s="50">
        <v>4.3</v>
      </c>
      <c r="C72" s="63" t="s">
        <v>66</v>
      </c>
      <c r="D72" s="4" t="s">
        <v>114</v>
      </c>
      <c r="E72" s="4"/>
      <c r="F72" s="47" t="s">
        <v>30</v>
      </c>
      <c r="G72" s="4"/>
      <c r="H72" s="4" t="s">
        <v>5</v>
      </c>
      <c r="I72" s="4"/>
      <c r="J72" s="5"/>
    </row>
    <row r="73" spans="2:10" ht="16" x14ac:dyDescent="0.2">
      <c r="B73" s="50">
        <v>4.3</v>
      </c>
      <c r="C73" s="63" t="s">
        <v>67</v>
      </c>
      <c r="D73" s="4" t="s">
        <v>115</v>
      </c>
      <c r="E73" s="4"/>
      <c r="F73" s="47" t="s">
        <v>30</v>
      </c>
      <c r="G73" s="4"/>
      <c r="H73" s="4" t="s">
        <v>5</v>
      </c>
      <c r="I73" s="4"/>
      <c r="J73" s="5"/>
    </row>
    <row r="74" spans="2:10" ht="16" x14ac:dyDescent="0.2">
      <c r="B74" s="50">
        <v>4.3</v>
      </c>
      <c r="C74" s="63" t="s">
        <v>68</v>
      </c>
      <c r="D74" s="4" t="s">
        <v>116</v>
      </c>
      <c r="E74" s="4"/>
      <c r="F74" s="47" t="s">
        <v>30</v>
      </c>
      <c r="G74" s="4"/>
      <c r="H74" s="4" t="s">
        <v>5</v>
      </c>
      <c r="I74" s="4"/>
      <c r="J74" s="5"/>
    </row>
    <row r="75" spans="2:10" ht="16" x14ac:dyDescent="0.2">
      <c r="B75" s="50">
        <v>4.3</v>
      </c>
      <c r="C75" s="65" t="s">
        <v>69</v>
      </c>
      <c r="D75" s="4" t="s">
        <v>117</v>
      </c>
      <c r="E75" s="4"/>
      <c r="F75" s="47" t="s">
        <v>30</v>
      </c>
      <c r="G75" s="4"/>
      <c r="H75" s="4" t="s">
        <v>5</v>
      </c>
      <c r="I75" s="4"/>
      <c r="J75" s="5"/>
    </row>
    <row r="76" spans="2:10" ht="15" customHeight="1" x14ac:dyDescent="0.2">
      <c r="B76" s="51"/>
      <c r="C76" s="66"/>
      <c r="D76" s="9"/>
      <c r="E76" s="9"/>
      <c r="F76" s="22"/>
      <c r="G76" s="26">
        <f>COUNTIF(G65:G75,"x")</f>
        <v>0</v>
      </c>
      <c r="H76" s="26">
        <f>COUNTIF(H65:H75,"x")</f>
        <v>11</v>
      </c>
      <c r="I76" s="26">
        <f>COUNTIF(I65:I75,"x")</f>
        <v>0</v>
      </c>
      <c r="J76" s="49">
        <f>IF(I76=11,"NA",G76/(11-I76))</f>
        <v>0</v>
      </c>
    </row>
    <row r="77" spans="2:10" ht="15" customHeight="1" x14ac:dyDescent="0.2">
      <c r="C77" s="64"/>
      <c r="D77" s="2"/>
      <c r="F77" s="35"/>
      <c r="G77" s="19"/>
      <c r="H77" s="19"/>
      <c r="I77" s="19"/>
    </row>
    <row r="78" spans="2:10" ht="15" customHeight="1" x14ac:dyDescent="0.2">
      <c r="B78" s="50">
        <v>4.4000000000000004</v>
      </c>
      <c r="C78" s="63" t="s">
        <v>9</v>
      </c>
      <c r="D78" s="4">
        <v>8.1</v>
      </c>
      <c r="E78" s="4"/>
      <c r="F78" s="48" t="s">
        <v>30</v>
      </c>
      <c r="G78" s="4"/>
      <c r="H78" s="4" t="s">
        <v>5</v>
      </c>
      <c r="I78" s="4"/>
      <c r="J78" s="5"/>
    </row>
    <row r="79" spans="2:10" x14ac:dyDescent="0.2">
      <c r="B79" s="51"/>
      <c r="C79" s="66"/>
      <c r="D79" s="9"/>
      <c r="E79" s="9"/>
      <c r="F79" s="22"/>
      <c r="G79" s="30">
        <f>COUNTIF(G78:G78,"x")</f>
        <v>0</v>
      </c>
      <c r="H79" s="30">
        <f>COUNTIF(H78:H78,"x")</f>
        <v>1</v>
      </c>
      <c r="I79" s="26">
        <f>COUNTIF(I78:I78,"x")</f>
        <v>0</v>
      </c>
      <c r="J79" s="49">
        <f>IF(I79=1,"NA",G79/(1-I79))</f>
        <v>0</v>
      </c>
    </row>
    <row r="80" spans="2:10" x14ac:dyDescent="0.2">
      <c r="B80" s="55"/>
      <c r="C80" s="68"/>
      <c r="D80" s="13"/>
      <c r="E80" s="13"/>
      <c r="F80" s="37"/>
      <c r="G80" s="20"/>
      <c r="H80" s="20"/>
      <c r="I80" s="13"/>
      <c r="J80" s="14"/>
    </row>
    <row r="81" spans="2:10" ht="32" x14ac:dyDescent="0.2">
      <c r="B81" s="50">
        <v>4.5</v>
      </c>
      <c r="C81" s="63" t="s">
        <v>10</v>
      </c>
      <c r="D81" s="4">
        <v>8.1</v>
      </c>
      <c r="E81" s="4"/>
      <c r="F81" s="48" t="s">
        <v>30</v>
      </c>
      <c r="G81" s="15"/>
      <c r="H81" s="15" t="s">
        <v>5</v>
      </c>
      <c r="I81" s="4"/>
      <c r="J81" s="5"/>
    </row>
    <row r="82" spans="2:10" x14ac:dyDescent="0.2">
      <c r="C82" s="64"/>
      <c r="D82" s="2"/>
      <c r="F82" s="23"/>
      <c r="G82" s="30">
        <f>COUNTIF(G81:G81,"x")</f>
        <v>0</v>
      </c>
      <c r="H82" s="30">
        <f>COUNTIF(H81:H81,"x")</f>
        <v>1</v>
      </c>
      <c r="I82" s="26">
        <f>COUNTIF(I81:I81,"x")</f>
        <v>0</v>
      </c>
      <c r="J82" s="49">
        <f>IF(I82=1,"NA",G82/(1-I82))</f>
        <v>0</v>
      </c>
    </row>
    <row r="83" spans="2:10" x14ac:dyDescent="0.2">
      <c r="C83" s="64"/>
      <c r="D83" s="2"/>
      <c r="F83" s="23"/>
      <c r="G83" s="9"/>
      <c r="H83" s="9"/>
    </row>
    <row r="84" spans="2:10" ht="33" customHeight="1" x14ac:dyDescent="0.2">
      <c r="B84" s="56">
        <v>4.5999999999999996</v>
      </c>
      <c r="C84" s="65" t="s">
        <v>11</v>
      </c>
      <c r="D84" s="6" t="s">
        <v>119</v>
      </c>
      <c r="E84" s="6"/>
      <c r="F84" s="48" t="s">
        <v>30</v>
      </c>
      <c r="G84" s="4"/>
      <c r="H84" s="4" t="s">
        <v>5</v>
      </c>
      <c r="I84" s="4"/>
      <c r="J84" s="5"/>
    </row>
    <row r="85" spans="2:10" ht="15" customHeight="1" x14ac:dyDescent="0.2">
      <c r="B85" s="51"/>
      <c r="C85" s="66"/>
      <c r="D85" s="9"/>
      <c r="E85" s="9"/>
      <c r="F85" s="22"/>
      <c r="G85" s="30">
        <f>COUNTIF(G84:G84,"x")</f>
        <v>0</v>
      </c>
      <c r="H85" s="30">
        <f>COUNTIF(H84:H84,"x")</f>
        <v>1</v>
      </c>
      <c r="I85" s="30">
        <f>COUNTIF(I84:I84,"x")</f>
        <v>0</v>
      </c>
      <c r="J85" s="49">
        <f>IF(I85=1,"NA",G85/(1-I85))</f>
        <v>0</v>
      </c>
    </row>
    <row r="86" spans="2:10" ht="15" customHeight="1" x14ac:dyDescent="0.2">
      <c r="B86" s="55"/>
      <c r="C86" s="68"/>
      <c r="D86" s="13"/>
      <c r="E86" s="13"/>
      <c r="F86" s="35"/>
      <c r="G86" s="20"/>
      <c r="H86" s="20"/>
      <c r="I86" s="20"/>
      <c r="J86" s="14"/>
    </row>
    <row r="87" spans="2:10" ht="32" x14ac:dyDescent="0.2">
      <c r="B87" s="57">
        <v>4.7</v>
      </c>
      <c r="C87" s="69" t="s">
        <v>12</v>
      </c>
      <c r="D87" s="12">
        <v>8.1999999999999993</v>
      </c>
      <c r="E87" s="12"/>
      <c r="F87" s="48" t="s">
        <v>30</v>
      </c>
      <c r="G87" s="12"/>
      <c r="H87" s="12" t="s">
        <v>5</v>
      </c>
      <c r="I87" s="12"/>
      <c r="J87" s="5"/>
    </row>
    <row r="88" spans="2:10" ht="15" customHeight="1" x14ac:dyDescent="0.2">
      <c r="B88" s="51"/>
      <c r="C88" s="66"/>
      <c r="D88" s="9"/>
      <c r="E88" s="9"/>
      <c r="F88" s="22"/>
      <c r="G88" s="26">
        <f>COUNTIF(G87:G87,"x")</f>
        <v>0</v>
      </c>
      <c r="H88" s="26">
        <f>COUNTIF(H87:H87,"x")</f>
        <v>1</v>
      </c>
      <c r="I88" s="26">
        <f>COUNTIF(I87:I87,"x")</f>
        <v>0</v>
      </c>
      <c r="J88" s="49">
        <f>IF(I88=1,"NA",G88/(1-I88))</f>
        <v>0</v>
      </c>
    </row>
    <row r="89" spans="2:10" ht="15" customHeight="1" x14ac:dyDescent="0.2">
      <c r="C89" s="64"/>
      <c r="D89" s="2"/>
      <c r="F89" s="23"/>
      <c r="G89" s="19"/>
      <c r="H89" s="19"/>
    </row>
    <row r="90" spans="2:10" ht="45" customHeight="1" x14ac:dyDescent="0.2">
      <c r="B90" s="50">
        <v>4.8</v>
      </c>
      <c r="C90" s="63" t="s">
        <v>71</v>
      </c>
      <c r="D90" s="4" t="s">
        <v>120</v>
      </c>
      <c r="E90" s="11"/>
      <c r="F90" s="48" t="s">
        <v>30</v>
      </c>
      <c r="G90" s="31"/>
      <c r="H90" s="32"/>
      <c r="I90" s="32"/>
      <c r="J90" s="33"/>
    </row>
    <row r="91" spans="2:10" ht="16" x14ac:dyDescent="0.2">
      <c r="B91" s="50">
        <v>4.8</v>
      </c>
      <c r="C91" s="63" t="s">
        <v>72</v>
      </c>
      <c r="D91" s="4" t="s">
        <v>121</v>
      </c>
      <c r="E91" s="11"/>
      <c r="F91" s="47" t="s">
        <v>30</v>
      </c>
      <c r="G91" s="15"/>
      <c r="H91" s="15" t="s">
        <v>5</v>
      </c>
      <c r="I91" s="15"/>
      <c r="J91" s="5"/>
    </row>
    <row r="92" spans="2:10" ht="16" x14ac:dyDescent="0.2">
      <c r="B92" s="50">
        <v>4.8</v>
      </c>
      <c r="C92" s="63" t="s">
        <v>73</v>
      </c>
      <c r="D92" s="4" t="s">
        <v>122</v>
      </c>
      <c r="E92" s="11"/>
      <c r="F92" s="47" t="s">
        <v>30</v>
      </c>
      <c r="G92" s="4"/>
      <c r="H92" s="15" t="s">
        <v>5</v>
      </c>
      <c r="I92" s="15"/>
      <c r="J92" s="5"/>
    </row>
    <row r="93" spans="2:10" ht="16" x14ac:dyDescent="0.2">
      <c r="B93" s="50">
        <v>4.8</v>
      </c>
      <c r="C93" s="63" t="s">
        <v>74</v>
      </c>
      <c r="D93" s="4" t="s">
        <v>123</v>
      </c>
      <c r="E93" s="11"/>
      <c r="F93" s="47" t="s">
        <v>30</v>
      </c>
      <c r="G93" s="4"/>
      <c r="H93" s="15" t="s">
        <v>5</v>
      </c>
      <c r="I93" s="15"/>
      <c r="J93" s="5"/>
    </row>
    <row r="94" spans="2:10" ht="16" x14ac:dyDescent="0.2">
      <c r="B94" s="50">
        <v>4.8</v>
      </c>
      <c r="C94" s="63" t="s">
        <v>67</v>
      </c>
      <c r="D94" s="4" t="s">
        <v>124</v>
      </c>
      <c r="E94" s="11"/>
      <c r="F94" s="47" t="s">
        <v>30</v>
      </c>
      <c r="G94" s="4"/>
      <c r="H94" s="15" t="s">
        <v>5</v>
      </c>
      <c r="I94" s="15"/>
      <c r="J94" s="5"/>
    </row>
    <row r="95" spans="2:10" ht="15" customHeight="1" x14ac:dyDescent="0.2">
      <c r="B95" s="50">
        <v>4.8</v>
      </c>
      <c r="C95" s="63" t="s">
        <v>75</v>
      </c>
      <c r="D95" s="4" t="s">
        <v>128</v>
      </c>
      <c r="E95" s="11"/>
      <c r="F95" s="47" t="s">
        <v>30</v>
      </c>
      <c r="G95" s="4"/>
      <c r="H95" s="15" t="s">
        <v>5</v>
      </c>
      <c r="I95" s="15"/>
      <c r="J95" s="5"/>
    </row>
    <row r="96" spans="2:10" ht="16" x14ac:dyDescent="0.2">
      <c r="B96" s="50">
        <v>4.8</v>
      </c>
      <c r="C96" s="63" t="s">
        <v>76</v>
      </c>
      <c r="D96" s="4" t="s">
        <v>125</v>
      </c>
      <c r="E96" s="11"/>
      <c r="F96" s="47" t="s">
        <v>30</v>
      </c>
      <c r="G96" s="4"/>
      <c r="H96" s="15" t="s">
        <v>5</v>
      </c>
      <c r="I96" s="15"/>
      <c r="J96" s="5"/>
    </row>
    <row r="97" spans="2:10" ht="32" x14ac:dyDescent="0.2">
      <c r="B97" s="50">
        <v>4.8</v>
      </c>
      <c r="C97" s="63" t="s">
        <v>77</v>
      </c>
      <c r="D97" s="4" t="s">
        <v>126</v>
      </c>
      <c r="E97" s="11"/>
      <c r="F97" s="47" t="s">
        <v>30</v>
      </c>
      <c r="G97" s="4"/>
      <c r="H97" s="15" t="s">
        <v>5</v>
      </c>
      <c r="I97" s="15"/>
      <c r="J97" s="5"/>
    </row>
    <row r="98" spans="2:10" ht="61.5" customHeight="1" x14ac:dyDescent="0.2">
      <c r="B98" s="50">
        <v>4.8</v>
      </c>
      <c r="C98" s="63" t="s">
        <v>78</v>
      </c>
      <c r="D98" s="4" t="s">
        <v>127</v>
      </c>
      <c r="E98" s="11"/>
      <c r="F98" s="47" t="s">
        <v>30</v>
      </c>
      <c r="G98" s="4"/>
      <c r="H98" s="15" t="s">
        <v>5</v>
      </c>
      <c r="I98" s="15"/>
      <c r="J98" s="5"/>
    </row>
    <row r="99" spans="2:10" ht="15" customHeight="1" x14ac:dyDescent="0.2">
      <c r="B99" s="51"/>
      <c r="C99" s="66"/>
      <c r="D99" s="9"/>
      <c r="E99" s="9"/>
      <c r="F99" s="22"/>
      <c r="G99" s="26">
        <f>COUNTIF(G91:G98,"x")</f>
        <v>0</v>
      </c>
      <c r="H99" s="26">
        <f>COUNTIF(H91:H98,"x")</f>
        <v>8</v>
      </c>
      <c r="I99" s="26">
        <f>COUNTIF(I91:I98,"x")</f>
        <v>0</v>
      </c>
      <c r="J99" s="49">
        <f>IF(I99=8,"NA",G99/(8-I99))</f>
        <v>0</v>
      </c>
    </row>
    <row r="100" spans="2:10" ht="15" customHeight="1" x14ac:dyDescent="0.2">
      <c r="C100" s="64"/>
      <c r="D100" s="2"/>
      <c r="F100" s="23"/>
      <c r="G100" s="19"/>
      <c r="H100" s="19"/>
      <c r="I100" s="19"/>
    </row>
    <row r="101" spans="2:10" ht="30" customHeight="1" x14ac:dyDescent="0.2">
      <c r="B101" s="50">
        <v>4.9000000000000004</v>
      </c>
      <c r="C101" s="63" t="s">
        <v>79</v>
      </c>
      <c r="D101" s="4" t="s">
        <v>129</v>
      </c>
      <c r="E101" s="11"/>
      <c r="F101" s="48" t="s">
        <v>30</v>
      </c>
      <c r="G101" s="31"/>
      <c r="H101" s="32"/>
      <c r="I101" s="32"/>
      <c r="J101" s="33"/>
    </row>
    <row r="102" spans="2:10" ht="16" x14ac:dyDescent="0.2">
      <c r="B102" s="50">
        <v>4.9000000000000004</v>
      </c>
      <c r="C102" s="63" t="s">
        <v>80</v>
      </c>
      <c r="D102" s="4" t="s">
        <v>130</v>
      </c>
      <c r="E102" s="11"/>
      <c r="F102" s="47" t="s">
        <v>30</v>
      </c>
      <c r="G102" s="4"/>
      <c r="H102" s="4" t="s">
        <v>5</v>
      </c>
      <c r="I102" s="4"/>
      <c r="J102" s="5"/>
    </row>
    <row r="103" spans="2:10" ht="29.25" customHeight="1" x14ac:dyDescent="0.2">
      <c r="B103" s="50">
        <v>4.9000000000000004</v>
      </c>
      <c r="C103" s="63" t="s">
        <v>81</v>
      </c>
      <c r="D103" s="4" t="s">
        <v>131</v>
      </c>
      <c r="E103" s="11"/>
      <c r="F103" s="47" t="s">
        <v>30</v>
      </c>
      <c r="G103" s="4"/>
      <c r="H103" s="4" t="s">
        <v>5</v>
      </c>
      <c r="I103" s="4"/>
      <c r="J103" s="5"/>
    </row>
    <row r="104" spans="2:10" ht="16" x14ac:dyDescent="0.2">
      <c r="B104" s="50">
        <v>4.9000000000000004</v>
      </c>
      <c r="C104" s="63" t="s">
        <v>82</v>
      </c>
      <c r="D104" s="4" t="s">
        <v>131</v>
      </c>
      <c r="E104" s="11"/>
      <c r="F104" s="47" t="s">
        <v>30</v>
      </c>
      <c r="G104" s="4"/>
      <c r="H104" s="4" t="s">
        <v>5</v>
      </c>
      <c r="I104" s="4"/>
      <c r="J104" s="5"/>
    </row>
    <row r="105" spans="2:10" ht="15" customHeight="1" x14ac:dyDescent="0.2">
      <c r="B105" s="51"/>
      <c r="C105" s="66"/>
      <c r="D105" s="9"/>
      <c r="E105" s="9"/>
      <c r="F105" s="22"/>
      <c r="G105" s="26">
        <f>COUNTIF(G102:G104,"x")</f>
        <v>0</v>
      </c>
      <c r="H105" s="26">
        <f>COUNTIF(H102:H104,"x")</f>
        <v>3</v>
      </c>
      <c r="I105" s="26">
        <f>COUNTIF(I102:I104,"x")</f>
        <v>0</v>
      </c>
      <c r="J105" s="49">
        <f>IF(I105=3,"NA",G105/(3-I105))</f>
        <v>0</v>
      </c>
    </row>
    <row r="106" spans="2:10" ht="15" customHeight="1" x14ac:dyDescent="0.2">
      <c r="C106" s="64"/>
      <c r="D106" s="2"/>
      <c r="F106" s="23"/>
      <c r="G106" s="19"/>
      <c r="H106" s="19"/>
    </row>
    <row r="107" spans="2:10" ht="21" customHeight="1" x14ac:dyDescent="0.2">
      <c r="B107" s="58">
        <v>4.0999999999999996</v>
      </c>
      <c r="C107" s="63" t="s">
        <v>83</v>
      </c>
      <c r="D107" s="4" t="s">
        <v>132</v>
      </c>
      <c r="E107" s="11"/>
      <c r="F107" s="48" t="s">
        <v>30</v>
      </c>
      <c r="G107" s="32"/>
      <c r="H107" s="32"/>
      <c r="I107" s="32"/>
      <c r="J107" s="33"/>
    </row>
    <row r="108" spans="2:10" ht="16" x14ac:dyDescent="0.2">
      <c r="B108" s="58">
        <v>4.0999999999999996</v>
      </c>
      <c r="C108" s="63" t="s">
        <v>84</v>
      </c>
      <c r="D108" s="4" t="s">
        <v>133</v>
      </c>
      <c r="E108" s="11"/>
      <c r="F108" s="47" t="s">
        <v>30</v>
      </c>
      <c r="G108" s="25"/>
      <c r="H108" s="15" t="s">
        <v>5</v>
      </c>
      <c r="I108" s="15"/>
      <c r="J108" s="5"/>
    </row>
    <row r="109" spans="2:10" ht="16" x14ac:dyDescent="0.2">
      <c r="B109" s="58">
        <v>4.0999999999999996</v>
      </c>
      <c r="C109" s="63" t="s">
        <v>85</v>
      </c>
      <c r="D109" s="4" t="s">
        <v>134</v>
      </c>
      <c r="E109" s="11"/>
      <c r="F109" s="47" t="s">
        <v>30</v>
      </c>
      <c r="G109" s="7"/>
      <c r="H109" s="4" t="s">
        <v>5</v>
      </c>
      <c r="I109" s="4"/>
      <c r="J109" s="5"/>
    </row>
    <row r="110" spans="2:10" ht="16" x14ac:dyDescent="0.2">
      <c r="B110" s="58">
        <v>4.0999999999999996</v>
      </c>
      <c r="C110" s="63" t="s">
        <v>86</v>
      </c>
      <c r="D110" s="4" t="s">
        <v>135</v>
      </c>
      <c r="E110" s="11"/>
      <c r="F110" s="47" t="s">
        <v>30</v>
      </c>
      <c r="G110" s="7"/>
      <c r="H110" s="4" t="s">
        <v>5</v>
      </c>
      <c r="I110" s="4"/>
      <c r="J110" s="5"/>
    </row>
    <row r="111" spans="2:10" ht="15" customHeight="1" x14ac:dyDescent="0.2">
      <c r="B111" s="59"/>
      <c r="C111" s="66"/>
      <c r="D111" s="9"/>
      <c r="E111" s="19"/>
      <c r="F111" s="35"/>
      <c r="G111" s="26">
        <f>COUNTIF(G108:G110,"x")</f>
        <v>0</v>
      </c>
      <c r="H111" s="26">
        <f>COUNTIF(H108:H110,"x")</f>
        <v>3</v>
      </c>
      <c r="I111" s="26">
        <f>COUNTIF(I108:I110,"x")</f>
        <v>0</v>
      </c>
      <c r="J111" s="49">
        <f>IF(I111=3,"NA",G111/(3-I111))</f>
        <v>0</v>
      </c>
    </row>
    <row r="112" spans="2:10" ht="15" customHeight="1" x14ac:dyDescent="0.2">
      <c r="B112" s="60"/>
      <c r="C112" s="64"/>
      <c r="D112" s="2"/>
      <c r="F112" s="23"/>
      <c r="G112" s="19"/>
      <c r="H112" s="19"/>
    </row>
    <row r="113" spans="2:10" ht="20" x14ac:dyDescent="0.2">
      <c r="B113" s="29" t="s">
        <v>21</v>
      </c>
      <c r="C113" s="62"/>
      <c r="D113" s="28"/>
      <c r="E113" s="28"/>
      <c r="F113" s="38"/>
      <c r="G113" s="28"/>
      <c r="H113" s="28"/>
      <c r="I113" s="28"/>
      <c r="J113" s="61">
        <f>J115</f>
        <v>0</v>
      </c>
    </row>
    <row r="114" spans="2:10" ht="32" x14ac:dyDescent="0.2">
      <c r="B114" s="50">
        <v>5.0999999999999996</v>
      </c>
      <c r="C114" s="63" t="s">
        <v>13</v>
      </c>
      <c r="D114" s="4" t="s">
        <v>137</v>
      </c>
      <c r="E114" s="4"/>
      <c r="F114" s="47" t="s">
        <v>30</v>
      </c>
      <c r="G114" s="4"/>
      <c r="H114" s="4" t="s">
        <v>5</v>
      </c>
      <c r="I114" s="4"/>
      <c r="J114" s="5"/>
    </row>
    <row r="115" spans="2:10" x14ac:dyDescent="0.2">
      <c r="C115" s="64"/>
      <c r="D115" s="2"/>
      <c r="F115" s="23"/>
      <c r="G115" s="26">
        <f>COUNTIF(G114:G114,"x")</f>
        <v>0</v>
      </c>
      <c r="H115" s="26">
        <f>COUNTIF(H114:H114,"x")</f>
        <v>1</v>
      </c>
      <c r="I115" s="26">
        <f>COUNTIF(I114:I114,"x")</f>
        <v>0</v>
      </c>
      <c r="J115" s="49">
        <f>IF(I115=1,"NA",G115/(1-I115))</f>
        <v>0</v>
      </c>
    </row>
    <row r="116" spans="2:10" x14ac:dyDescent="0.2">
      <c r="C116" s="64"/>
      <c r="D116" s="2"/>
      <c r="F116" s="23"/>
      <c r="G116" s="19"/>
      <c r="H116" s="19"/>
    </row>
    <row r="117" spans="2:10" ht="20" x14ac:dyDescent="0.2">
      <c r="B117" s="29" t="s">
        <v>20</v>
      </c>
      <c r="C117" s="62"/>
      <c r="D117" s="28"/>
      <c r="E117" s="28"/>
      <c r="F117" s="38"/>
      <c r="G117" s="28"/>
      <c r="H117" s="28"/>
      <c r="I117" s="28"/>
      <c r="J117" s="61">
        <f>AVERAGE(J119,J122)</f>
        <v>0</v>
      </c>
    </row>
    <row r="118" spans="2:10" ht="22.5" customHeight="1" x14ac:dyDescent="0.2">
      <c r="B118" s="50">
        <v>6.1</v>
      </c>
      <c r="C118" s="63" t="s">
        <v>14</v>
      </c>
      <c r="D118" s="27" t="s">
        <v>136</v>
      </c>
      <c r="E118" s="46" t="s">
        <v>29</v>
      </c>
      <c r="F118" s="34"/>
      <c r="G118" s="4"/>
      <c r="H118" s="4" t="s">
        <v>5</v>
      </c>
      <c r="I118" s="4"/>
      <c r="J118" s="5"/>
    </row>
    <row r="119" spans="2:10" x14ac:dyDescent="0.2">
      <c r="C119" s="64"/>
      <c r="D119" s="2"/>
      <c r="F119" s="23"/>
      <c r="G119" s="26">
        <f>COUNTIF(G118:G118,"x")</f>
        <v>0</v>
      </c>
      <c r="H119" s="26">
        <f>COUNTIF(H118:H118,"x")</f>
        <v>1</v>
      </c>
      <c r="I119" s="26">
        <f>COUNTIF(I118:I118,"x")</f>
        <v>0</v>
      </c>
      <c r="J119" s="49">
        <f>IF(I119=1,"NA",G119/(1-I119))</f>
        <v>0</v>
      </c>
    </row>
    <row r="120" spans="2:10" x14ac:dyDescent="0.2">
      <c r="C120" s="64"/>
      <c r="D120" s="2"/>
      <c r="F120" s="23"/>
      <c r="G120" s="19"/>
      <c r="H120" s="19"/>
    </row>
    <row r="121" spans="2:10" ht="39.75" customHeight="1" x14ac:dyDescent="0.2">
      <c r="B121" s="50">
        <v>6.2</v>
      </c>
      <c r="C121" s="63" t="s">
        <v>15</v>
      </c>
      <c r="D121" s="4">
        <v>5.4</v>
      </c>
      <c r="E121" s="46" t="s">
        <v>29</v>
      </c>
      <c r="F121" s="34"/>
      <c r="G121" s="4"/>
      <c r="H121" s="4" t="s">
        <v>5</v>
      </c>
      <c r="I121" s="4"/>
      <c r="J121" s="5"/>
    </row>
    <row r="122" spans="2:10" x14ac:dyDescent="0.2">
      <c r="C122" s="64"/>
      <c r="D122" s="2"/>
      <c r="F122" s="23"/>
      <c r="G122" s="26">
        <f>COUNTIF(G121:G121,"x")</f>
        <v>0</v>
      </c>
      <c r="H122" s="26">
        <f>COUNTIF(H121:H121,"x")</f>
        <v>1</v>
      </c>
      <c r="I122" s="26">
        <f>COUNTIF(I121:I121,"x")</f>
        <v>0</v>
      </c>
      <c r="J122" s="49">
        <f>IF(I122=1,"NA",G122/(1-I122))</f>
        <v>0</v>
      </c>
    </row>
    <row r="123" spans="2:10" x14ac:dyDescent="0.2">
      <c r="C123" s="64"/>
      <c r="D123" s="2"/>
      <c r="F123" s="23"/>
      <c r="G123" s="19"/>
      <c r="H123" s="19"/>
    </row>
    <row r="124" spans="2:10" ht="16" thickBot="1" x14ac:dyDescent="0.25">
      <c r="C124" s="64"/>
      <c r="D124" s="2"/>
      <c r="F124" s="23"/>
    </row>
    <row r="125" spans="2:10" ht="19" x14ac:dyDescent="0.25">
      <c r="C125" s="70" t="s">
        <v>87</v>
      </c>
      <c r="D125" s="71" t="s">
        <v>88</v>
      </c>
    </row>
    <row r="126" spans="2:10" x14ac:dyDescent="0.2">
      <c r="C126" s="72" t="s">
        <v>25</v>
      </c>
      <c r="D126" s="74">
        <f>J5</f>
        <v>0</v>
      </c>
    </row>
    <row r="127" spans="2:10" x14ac:dyDescent="0.2">
      <c r="C127" s="79" t="s">
        <v>26</v>
      </c>
      <c r="D127" s="73">
        <f>J18</f>
        <v>0</v>
      </c>
    </row>
    <row r="128" spans="2:10" x14ac:dyDescent="0.2">
      <c r="C128" s="79" t="s">
        <v>28</v>
      </c>
      <c r="D128" s="73">
        <f>J39</f>
        <v>0</v>
      </c>
    </row>
    <row r="129" spans="3:6" x14ac:dyDescent="0.2">
      <c r="C129" s="79" t="s">
        <v>27</v>
      </c>
      <c r="D129" s="73">
        <f>J55</f>
        <v>0</v>
      </c>
    </row>
    <row r="130" spans="3:6" x14ac:dyDescent="0.2">
      <c r="C130" s="72" t="s">
        <v>21</v>
      </c>
      <c r="D130" s="73">
        <f>J113</f>
        <v>0</v>
      </c>
      <c r="F130" s="23"/>
    </row>
    <row r="131" spans="3:6" ht="16" thickBot="1" x14ac:dyDescent="0.25">
      <c r="C131" s="75" t="s">
        <v>20</v>
      </c>
      <c r="D131" s="76">
        <f>J117</f>
        <v>0</v>
      </c>
      <c r="F131" s="23"/>
    </row>
    <row r="132" spans="3:6" ht="16" thickBot="1" x14ac:dyDescent="0.25">
      <c r="C132" s="77" t="s">
        <v>89</v>
      </c>
      <c r="D132" s="78">
        <f>AVERAGE(D126:D131)</f>
        <v>0</v>
      </c>
      <c r="F132" s="23"/>
    </row>
    <row r="133" spans="3:6" x14ac:dyDescent="0.2">
      <c r="C133" s="64"/>
      <c r="D133" s="2"/>
      <c r="F133" s="23"/>
    </row>
    <row r="134" spans="3:6" x14ac:dyDescent="0.2">
      <c r="C134" s="64"/>
      <c r="D134" s="2"/>
      <c r="F134" s="23"/>
    </row>
    <row r="135" spans="3:6" x14ac:dyDescent="0.2">
      <c r="C135" s="64"/>
      <c r="D135" s="2"/>
      <c r="F135" s="23"/>
    </row>
    <row r="136" spans="3:6" x14ac:dyDescent="0.2">
      <c r="C136" s="64"/>
      <c r="D136" s="2"/>
      <c r="F136" s="23"/>
    </row>
    <row r="137" spans="3:6" x14ac:dyDescent="0.2">
      <c r="C137" s="64"/>
      <c r="D137" s="2"/>
      <c r="F137" s="23"/>
    </row>
    <row r="138" spans="3:6" x14ac:dyDescent="0.2">
      <c r="C138" s="64"/>
      <c r="D138" s="2"/>
      <c r="F138" s="23"/>
    </row>
    <row r="139" spans="3:6" x14ac:dyDescent="0.2">
      <c r="C139" s="64"/>
      <c r="D139" s="2"/>
      <c r="F139" s="23"/>
    </row>
    <row r="140" spans="3:6" x14ac:dyDescent="0.2">
      <c r="C140" s="64"/>
      <c r="D140" s="2"/>
      <c r="F140" s="23"/>
    </row>
    <row r="141" spans="3:6" x14ac:dyDescent="0.2">
      <c r="C141" s="64"/>
      <c r="D141" s="2"/>
      <c r="F141" s="23"/>
    </row>
    <row r="142" spans="3:6" x14ac:dyDescent="0.2">
      <c r="C142" s="64"/>
      <c r="D142" s="2"/>
      <c r="F142" s="23"/>
    </row>
    <row r="143" spans="3:6" x14ac:dyDescent="0.2">
      <c r="C143" s="64"/>
      <c r="D143" s="2"/>
      <c r="F143" s="23"/>
    </row>
    <row r="144" spans="3:6" x14ac:dyDescent="0.2">
      <c r="C144" s="64"/>
      <c r="D144" s="2"/>
      <c r="F144" s="23"/>
    </row>
    <row r="145" spans="3:6" x14ac:dyDescent="0.2">
      <c r="C145" s="64"/>
      <c r="D145" s="2"/>
      <c r="F145" s="23"/>
    </row>
    <row r="146" spans="3:6" x14ac:dyDescent="0.2">
      <c r="C146" s="64"/>
      <c r="D146" s="2"/>
      <c r="F146" s="23"/>
    </row>
    <row r="147" spans="3:6" x14ac:dyDescent="0.2">
      <c r="C147" s="64"/>
      <c r="D147" s="2"/>
      <c r="F147" s="23"/>
    </row>
    <row r="148" spans="3:6" x14ac:dyDescent="0.2">
      <c r="C148" s="64"/>
      <c r="D148" s="2"/>
      <c r="F148" s="23"/>
    </row>
    <row r="149" spans="3:6" x14ac:dyDescent="0.2">
      <c r="C149" s="64"/>
      <c r="D149" s="2"/>
      <c r="F149" s="23"/>
    </row>
    <row r="150" spans="3:6" x14ac:dyDescent="0.2">
      <c r="C150" s="64"/>
      <c r="D150" s="2"/>
      <c r="F150" s="23"/>
    </row>
    <row r="151" spans="3:6" x14ac:dyDescent="0.2">
      <c r="C151" s="64"/>
      <c r="D151" s="2"/>
      <c r="F151" s="23"/>
    </row>
    <row r="152" spans="3:6" x14ac:dyDescent="0.2">
      <c r="C152" s="64"/>
      <c r="D152" s="2"/>
      <c r="F152" s="23"/>
    </row>
    <row r="153" spans="3:6" x14ac:dyDescent="0.2">
      <c r="C153" s="64"/>
      <c r="D153" s="2"/>
      <c r="F153" s="23"/>
    </row>
    <row r="154" spans="3:6" x14ac:dyDescent="0.2">
      <c r="C154" s="64"/>
      <c r="D154" s="2"/>
      <c r="F154" s="23"/>
    </row>
    <row r="155" spans="3:6" x14ac:dyDescent="0.2">
      <c r="C155" s="64"/>
      <c r="D155" s="2"/>
      <c r="F155" s="23"/>
    </row>
    <row r="156" spans="3:6" x14ac:dyDescent="0.2">
      <c r="C156" s="64"/>
      <c r="D156" s="2"/>
      <c r="F156" s="23"/>
    </row>
    <row r="157" spans="3:6" x14ac:dyDescent="0.2">
      <c r="C157" s="64"/>
      <c r="D157" s="2"/>
      <c r="F157" s="23"/>
    </row>
    <row r="158" spans="3:6" x14ac:dyDescent="0.2">
      <c r="C158" s="64"/>
      <c r="D158" s="2"/>
      <c r="F158" s="23"/>
    </row>
    <row r="159" spans="3:6" x14ac:dyDescent="0.2">
      <c r="C159" s="64"/>
      <c r="D159" s="2"/>
      <c r="F159" s="23"/>
    </row>
    <row r="160" spans="3:6" x14ac:dyDescent="0.2">
      <c r="C160" s="64"/>
      <c r="D160" s="2"/>
      <c r="F160" s="23"/>
    </row>
    <row r="161" spans="3:6" x14ac:dyDescent="0.2">
      <c r="C161" s="64"/>
      <c r="D161" s="2"/>
      <c r="F161" s="23"/>
    </row>
    <row r="162" spans="3:6" x14ac:dyDescent="0.2">
      <c r="C162" s="64"/>
      <c r="D162" s="2"/>
      <c r="F162" s="23"/>
    </row>
    <row r="163" spans="3:6" x14ac:dyDescent="0.2">
      <c r="C163" s="64"/>
      <c r="D163" s="2"/>
      <c r="F163" s="23"/>
    </row>
    <row r="164" spans="3:6" x14ac:dyDescent="0.2">
      <c r="C164" s="64"/>
      <c r="D164" s="2"/>
      <c r="F164" s="23"/>
    </row>
    <row r="165" spans="3:6" x14ac:dyDescent="0.2">
      <c r="C165" s="64"/>
      <c r="D165" s="2"/>
      <c r="F165" s="23"/>
    </row>
    <row r="166" spans="3:6" x14ac:dyDescent="0.2">
      <c r="C166" s="64"/>
      <c r="D166" s="2"/>
      <c r="F166" s="23"/>
    </row>
    <row r="167" spans="3:6" x14ac:dyDescent="0.2">
      <c r="C167" s="64"/>
      <c r="D167" s="2"/>
      <c r="F167" s="23"/>
    </row>
    <row r="168" spans="3:6" x14ac:dyDescent="0.2">
      <c r="C168" s="64"/>
      <c r="D168" s="2"/>
      <c r="F168" s="23"/>
    </row>
    <row r="169" spans="3:6" x14ac:dyDescent="0.2">
      <c r="C169" s="64"/>
      <c r="D169" s="2"/>
      <c r="F169" s="23"/>
    </row>
    <row r="170" spans="3:6" x14ac:dyDescent="0.2">
      <c r="C170" s="64"/>
      <c r="D170" s="2"/>
      <c r="F170" s="23"/>
    </row>
    <row r="171" spans="3:6" x14ac:dyDescent="0.2">
      <c r="C171" s="64"/>
      <c r="D171" s="2"/>
      <c r="F171" s="23"/>
    </row>
    <row r="172" spans="3:6" x14ac:dyDescent="0.2">
      <c r="C172" s="64"/>
      <c r="D172" s="2"/>
      <c r="F172" s="23"/>
    </row>
    <row r="173" spans="3:6" x14ac:dyDescent="0.2">
      <c r="C173" s="64"/>
      <c r="D173" s="2"/>
      <c r="F173" s="23"/>
    </row>
    <row r="174" spans="3:6" x14ac:dyDescent="0.2">
      <c r="C174" s="64"/>
      <c r="D174" s="2"/>
      <c r="F174" s="23"/>
    </row>
    <row r="175" spans="3:6" x14ac:dyDescent="0.2">
      <c r="C175" s="64"/>
      <c r="D175" s="2"/>
      <c r="F175" s="23"/>
    </row>
    <row r="176" spans="3:6" x14ac:dyDescent="0.2">
      <c r="C176" s="64"/>
      <c r="D176" s="2"/>
      <c r="F176" s="23"/>
    </row>
    <row r="177" spans="3:6" x14ac:dyDescent="0.2">
      <c r="C177" s="64"/>
      <c r="D177" s="2"/>
      <c r="F177" s="23"/>
    </row>
    <row r="178" spans="3:6" x14ac:dyDescent="0.2">
      <c r="C178" s="64"/>
      <c r="D178" s="2"/>
      <c r="F178" s="23"/>
    </row>
    <row r="179" spans="3:6" x14ac:dyDescent="0.2">
      <c r="C179" s="64"/>
      <c r="D179" s="2"/>
      <c r="F179" s="23"/>
    </row>
    <row r="180" spans="3:6" x14ac:dyDescent="0.2">
      <c r="C180" s="64"/>
      <c r="D180" s="2"/>
      <c r="F180" s="23"/>
    </row>
    <row r="181" spans="3:6" x14ac:dyDescent="0.2">
      <c r="C181" s="64"/>
      <c r="D181" s="2"/>
      <c r="F181" s="23"/>
    </row>
    <row r="182" spans="3:6" x14ac:dyDescent="0.2">
      <c r="C182" s="64"/>
      <c r="D182" s="2"/>
      <c r="F182" s="23"/>
    </row>
    <row r="183" spans="3:6" x14ac:dyDescent="0.2">
      <c r="C183" s="64"/>
      <c r="D183" s="2"/>
      <c r="F183" s="23"/>
    </row>
    <row r="184" spans="3:6" x14ac:dyDescent="0.2">
      <c r="C184" s="64"/>
      <c r="D184" s="2"/>
      <c r="F184" s="23"/>
    </row>
    <row r="185" spans="3:6" x14ac:dyDescent="0.2">
      <c r="C185" s="64"/>
      <c r="D185" s="2"/>
      <c r="F185" s="23"/>
    </row>
    <row r="186" spans="3:6" x14ac:dyDescent="0.2">
      <c r="C186" s="64"/>
      <c r="D186" s="2"/>
      <c r="F186" s="23"/>
    </row>
    <row r="187" spans="3:6" x14ac:dyDescent="0.2">
      <c r="C187" s="64"/>
      <c r="D187" s="2"/>
      <c r="F187" s="23"/>
    </row>
    <row r="188" spans="3:6" x14ac:dyDescent="0.2">
      <c r="C188" s="64"/>
      <c r="D188" s="2"/>
      <c r="F188" s="23"/>
    </row>
    <row r="189" spans="3:6" x14ac:dyDescent="0.2">
      <c r="C189" s="64"/>
      <c r="D189" s="2"/>
      <c r="F189" s="23"/>
    </row>
    <row r="190" spans="3:6" x14ac:dyDescent="0.2">
      <c r="C190" s="64"/>
      <c r="D190" s="2"/>
      <c r="F190" s="23"/>
    </row>
    <row r="191" spans="3:6" x14ac:dyDescent="0.2">
      <c r="C191" s="64"/>
      <c r="D191" s="2"/>
      <c r="F191" s="23"/>
    </row>
    <row r="192" spans="3:6" x14ac:dyDescent="0.2">
      <c r="C192" s="64"/>
      <c r="D192" s="2"/>
      <c r="F192" s="23"/>
    </row>
    <row r="193" spans="3:6" x14ac:dyDescent="0.2">
      <c r="C193" s="64"/>
      <c r="D193" s="2"/>
      <c r="F193" s="23"/>
    </row>
    <row r="194" spans="3:6" x14ac:dyDescent="0.2">
      <c r="C194" s="64"/>
      <c r="D194" s="2"/>
      <c r="F194" s="23"/>
    </row>
    <row r="195" spans="3:6" x14ac:dyDescent="0.2">
      <c r="C195" s="64"/>
      <c r="D195" s="2"/>
      <c r="F195" s="23"/>
    </row>
    <row r="196" spans="3:6" x14ac:dyDescent="0.2">
      <c r="C196" s="64"/>
      <c r="D196" s="2"/>
      <c r="F196" s="23"/>
    </row>
    <row r="197" spans="3:6" x14ac:dyDescent="0.2">
      <c r="C197" s="64"/>
      <c r="D197" s="2"/>
      <c r="F197" s="23"/>
    </row>
    <row r="198" spans="3:6" x14ac:dyDescent="0.2">
      <c r="C198" s="64"/>
      <c r="D198" s="2"/>
      <c r="F198" s="23"/>
    </row>
    <row r="199" spans="3:6" x14ac:dyDescent="0.2">
      <c r="C199" s="64"/>
      <c r="D199" s="2"/>
      <c r="F199" s="23"/>
    </row>
    <row r="200" spans="3:6" x14ac:dyDescent="0.2">
      <c r="C200" s="64"/>
      <c r="D200" s="2"/>
      <c r="F200" s="23"/>
    </row>
    <row r="201" spans="3:6" x14ac:dyDescent="0.2">
      <c r="C201" s="64"/>
      <c r="D201" s="2"/>
      <c r="F201" s="23"/>
    </row>
    <row r="202" spans="3:6" x14ac:dyDescent="0.2">
      <c r="C202" s="64"/>
      <c r="D202" s="2"/>
      <c r="F202" s="23"/>
    </row>
    <row r="203" spans="3:6" x14ac:dyDescent="0.2">
      <c r="C203" s="64"/>
      <c r="D203" s="2"/>
      <c r="F203" s="23"/>
    </row>
    <row r="204" spans="3:6" x14ac:dyDescent="0.2">
      <c r="C204" s="64"/>
      <c r="D204" s="2"/>
      <c r="F204" s="23"/>
    </row>
    <row r="205" spans="3:6" x14ac:dyDescent="0.2">
      <c r="C205" s="64"/>
      <c r="D205" s="2"/>
      <c r="F205" s="23"/>
    </row>
    <row r="206" spans="3:6" x14ac:dyDescent="0.2">
      <c r="C206" s="64"/>
      <c r="D206" s="2"/>
      <c r="F206" s="23"/>
    </row>
    <row r="207" spans="3:6" x14ac:dyDescent="0.2">
      <c r="C207" s="64"/>
      <c r="D207" s="2"/>
      <c r="F207" s="23"/>
    </row>
    <row r="208" spans="3:6" x14ac:dyDescent="0.2">
      <c r="C208" s="64"/>
      <c r="D208" s="2"/>
      <c r="F208" s="23"/>
    </row>
    <row r="209" spans="3:6" x14ac:dyDescent="0.2">
      <c r="C209" s="64"/>
      <c r="D209" s="2"/>
      <c r="F209" s="23"/>
    </row>
    <row r="210" spans="3:6" x14ac:dyDescent="0.2">
      <c r="C210" s="64"/>
      <c r="D210" s="2"/>
      <c r="F210" s="23"/>
    </row>
    <row r="211" spans="3:6" x14ac:dyDescent="0.2">
      <c r="C211" s="64"/>
      <c r="D211" s="2"/>
      <c r="F211" s="23"/>
    </row>
    <row r="212" spans="3:6" x14ac:dyDescent="0.2">
      <c r="C212" s="64"/>
      <c r="D212" s="2"/>
      <c r="F212" s="23"/>
    </row>
    <row r="213" spans="3:6" x14ac:dyDescent="0.2">
      <c r="C213" s="64"/>
      <c r="D213" s="2"/>
      <c r="F213" s="23"/>
    </row>
    <row r="214" spans="3:6" x14ac:dyDescent="0.2">
      <c r="C214" s="64"/>
      <c r="D214" s="2"/>
      <c r="F214" s="23"/>
    </row>
    <row r="215" spans="3:6" x14ac:dyDescent="0.2">
      <c r="C215" s="64"/>
      <c r="D215" s="2"/>
      <c r="F215" s="23"/>
    </row>
    <row r="216" spans="3:6" x14ac:dyDescent="0.2">
      <c r="C216" s="64"/>
      <c r="D216" s="2"/>
      <c r="F216" s="23"/>
    </row>
    <row r="217" spans="3:6" x14ac:dyDescent="0.2">
      <c r="C217" s="64"/>
      <c r="D217" s="2"/>
      <c r="F217" s="23"/>
    </row>
    <row r="218" spans="3:6" x14ac:dyDescent="0.2">
      <c r="C218" s="64"/>
      <c r="D218" s="2"/>
      <c r="F218" s="23"/>
    </row>
    <row r="219" spans="3:6" x14ac:dyDescent="0.2">
      <c r="C219" s="64"/>
      <c r="D219" s="2"/>
      <c r="F219" s="23"/>
    </row>
    <row r="220" spans="3:6" x14ac:dyDescent="0.2">
      <c r="C220" s="64"/>
      <c r="D220" s="2"/>
      <c r="F220" s="23"/>
    </row>
    <row r="221" spans="3:6" x14ac:dyDescent="0.2">
      <c r="C221" s="64"/>
      <c r="D221" s="2"/>
      <c r="F221" s="23"/>
    </row>
    <row r="222" spans="3:6" x14ac:dyDescent="0.2">
      <c r="C222" s="64"/>
      <c r="D222" s="2"/>
      <c r="F222" s="23"/>
    </row>
    <row r="223" spans="3:6" x14ac:dyDescent="0.2">
      <c r="C223" s="64"/>
      <c r="D223" s="2"/>
      <c r="F223" s="23"/>
    </row>
    <row r="224" spans="3:6" x14ac:dyDescent="0.2">
      <c r="C224" s="64"/>
      <c r="D224" s="2"/>
      <c r="F224" s="23"/>
    </row>
    <row r="225" spans="3:6" x14ac:dyDescent="0.2">
      <c r="C225" s="64"/>
      <c r="D225" s="2"/>
      <c r="F225" s="23"/>
    </row>
    <row r="226" spans="3:6" x14ac:dyDescent="0.2">
      <c r="C226" s="64"/>
      <c r="D226" s="2"/>
      <c r="F226" s="23"/>
    </row>
    <row r="227" spans="3:6" x14ac:dyDescent="0.2">
      <c r="C227" s="64"/>
      <c r="D227" s="2"/>
      <c r="F227" s="23"/>
    </row>
    <row r="228" spans="3:6" x14ac:dyDescent="0.2">
      <c r="C228" s="64"/>
      <c r="D228" s="2"/>
      <c r="F228" s="23"/>
    </row>
    <row r="229" spans="3:6" x14ac:dyDescent="0.2">
      <c r="C229" s="64"/>
      <c r="D229" s="2"/>
      <c r="F229" s="23"/>
    </row>
    <row r="230" spans="3:6" x14ac:dyDescent="0.2">
      <c r="C230" s="64"/>
      <c r="D230" s="2"/>
      <c r="F230" s="23"/>
    </row>
    <row r="231" spans="3:6" x14ac:dyDescent="0.2">
      <c r="C231" s="64"/>
      <c r="D231" s="2"/>
      <c r="F231" s="23"/>
    </row>
    <row r="232" spans="3:6" x14ac:dyDescent="0.2">
      <c r="C232" s="64"/>
      <c r="D232" s="2"/>
      <c r="F232" s="23"/>
    </row>
    <row r="233" spans="3:6" x14ac:dyDescent="0.2">
      <c r="C233" s="64"/>
      <c r="D233" s="2"/>
      <c r="F233" s="23"/>
    </row>
    <row r="234" spans="3:6" x14ac:dyDescent="0.2">
      <c r="C234" s="64"/>
      <c r="D234" s="2"/>
      <c r="F234" s="23"/>
    </row>
    <row r="235" spans="3:6" x14ac:dyDescent="0.2">
      <c r="C235" s="64"/>
      <c r="D235" s="2"/>
      <c r="F235" s="23"/>
    </row>
    <row r="236" spans="3:6" x14ac:dyDescent="0.2">
      <c r="C236" s="64"/>
      <c r="D236" s="2"/>
      <c r="F236" s="23"/>
    </row>
    <row r="237" spans="3:6" x14ac:dyDescent="0.2">
      <c r="C237" s="64"/>
      <c r="D237" s="2"/>
      <c r="F237" s="23"/>
    </row>
    <row r="238" spans="3:6" x14ac:dyDescent="0.2">
      <c r="C238" s="64"/>
      <c r="D238" s="2"/>
      <c r="F238" s="23"/>
    </row>
    <row r="239" spans="3:6" x14ac:dyDescent="0.2">
      <c r="C239" s="64"/>
      <c r="D239" s="2"/>
      <c r="F239" s="23"/>
    </row>
    <row r="240" spans="3:6" x14ac:dyDescent="0.2">
      <c r="C240" s="64"/>
      <c r="D240" s="2"/>
      <c r="F240" s="23"/>
    </row>
    <row r="241" spans="3:6" x14ac:dyDescent="0.2">
      <c r="C241" s="64"/>
      <c r="D241" s="2"/>
      <c r="F241" s="23"/>
    </row>
    <row r="242" spans="3:6" x14ac:dyDescent="0.2">
      <c r="C242" s="64"/>
      <c r="D242" s="2"/>
      <c r="F242" s="23"/>
    </row>
    <row r="243" spans="3:6" x14ac:dyDescent="0.2">
      <c r="C243" s="64"/>
      <c r="D243" s="2"/>
      <c r="F243" s="23"/>
    </row>
    <row r="244" spans="3:6" x14ac:dyDescent="0.2">
      <c r="C244" s="64"/>
      <c r="D244" s="2"/>
      <c r="F244" s="23"/>
    </row>
    <row r="245" spans="3:6" x14ac:dyDescent="0.2">
      <c r="C245" s="64"/>
      <c r="D245" s="2"/>
    </row>
    <row r="246" spans="3:6" x14ac:dyDescent="0.2">
      <c r="C246" s="64"/>
      <c r="D246" s="2"/>
    </row>
    <row r="247" spans="3:6" x14ac:dyDescent="0.2">
      <c r="C247" s="64"/>
      <c r="D247" s="2"/>
    </row>
    <row r="248" spans="3:6" x14ac:dyDescent="0.2">
      <c r="C248" s="64"/>
      <c r="D248" s="2"/>
    </row>
    <row r="249" spans="3:6" x14ac:dyDescent="0.2">
      <c r="C249" s="64"/>
      <c r="D249" s="2"/>
    </row>
    <row r="250" spans="3:6" x14ac:dyDescent="0.2">
      <c r="C250" s="64"/>
      <c r="D250" s="2"/>
    </row>
    <row r="251" spans="3:6" x14ac:dyDescent="0.2">
      <c r="C251" s="64"/>
      <c r="D251" s="2"/>
    </row>
    <row r="252" spans="3:6" x14ac:dyDescent="0.2">
      <c r="C252" s="64"/>
      <c r="D252" s="2"/>
    </row>
    <row r="253" spans="3:6" x14ac:dyDescent="0.2">
      <c r="C253" s="64"/>
      <c r="D253" s="2"/>
    </row>
    <row r="254" spans="3:6" x14ac:dyDescent="0.2">
      <c r="C254" s="64"/>
      <c r="D254" s="2"/>
    </row>
    <row r="255" spans="3:6" x14ac:dyDescent="0.2">
      <c r="C255" s="64"/>
      <c r="D255" s="2"/>
    </row>
    <row r="256" spans="3:6" x14ac:dyDescent="0.2">
      <c r="C256" s="64"/>
      <c r="D256" s="2"/>
    </row>
    <row r="257" spans="3:4" x14ac:dyDescent="0.2">
      <c r="C257" s="64"/>
      <c r="D257" s="2"/>
    </row>
    <row r="258" spans="3:4" x14ac:dyDescent="0.2">
      <c r="C258" s="64"/>
      <c r="D258" s="2"/>
    </row>
    <row r="259" spans="3:4" x14ac:dyDescent="0.2">
      <c r="C259" s="64"/>
      <c r="D259" s="2"/>
    </row>
    <row r="260" spans="3:4" x14ac:dyDescent="0.2">
      <c r="C260" s="64"/>
      <c r="D260" s="2"/>
    </row>
    <row r="261" spans="3:4" x14ac:dyDescent="0.2">
      <c r="C261" s="64"/>
      <c r="D261" s="2"/>
    </row>
    <row r="262" spans="3:4" x14ac:dyDescent="0.2">
      <c r="C262" s="64"/>
      <c r="D262" s="2"/>
    </row>
    <row r="263" spans="3:4" x14ac:dyDescent="0.2">
      <c r="C263" s="64"/>
      <c r="D263" s="2"/>
    </row>
    <row r="264" spans="3:4" x14ac:dyDescent="0.2">
      <c r="C264" s="64"/>
      <c r="D264" s="2"/>
    </row>
    <row r="265" spans="3:4" x14ac:dyDescent="0.2">
      <c r="C265" s="64"/>
      <c r="D265" s="2"/>
    </row>
    <row r="266" spans="3:4" x14ac:dyDescent="0.2">
      <c r="C266" s="64"/>
      <c r="D266" s="2"/>
    </row>
    <row r="267" spans="3:4" x14ac:dyDescent="0.2">
      <c r="C267" s="64"/>
      <c r="D267" s="2"/>
    </row>
    <row r="268" spans="3:4" x14ac:dyDescent="0.2">
      <c r="C268" s="64"/>
      <c r="D268" s="2"/>
    </row>
    <row r="269" spans="3:4" x14ac:dyDescent="0.2">
      <c r="C269" s="64"/>
      <c r="D269" s="2"/>
    </row>
    <row r="270" spans="3:4" x14ac:dyDescent="0.2">
      <c r="C270" s="64"/>
      <c r="D270" s="2"/>
    </row>
    <row r="271" spans="3:4" x14ac:dyDescent="0.2">
      <c r="C271" s="64"/>
      <c r="D271" s="2"/>
    </row>
    <row r="272" spans="3:4" x14ac:dyDescent="0.2">
      <c r="C272" s="64"/>
      <c r="D272" s="2"/>
    </row>
    <row r="273" spans="3:4" x14ac:dyDescent="0.2">
      <c r="C273" s="64"/>
      <c r="D273" s="2"/>
    </row>
    <row r="274" spans="3:4" x14ac:dyDescent="0.2">
      <c r="C274" s="64"/>
      <c r="D274" s="2"/>
    </row>
    <row r="275" spans="3:4" x14ac:dyDescent="0.2">
      <c r="C275" s="64"/>
      <c r="D275" s="2"/>
    </row>
    <row r="276" spans="3:4" x14ac:dyDescent="0.2">
      <c r="C276" s="64"/>
      <c r="D276" s="2"/>
    </row>
    <row r="277" spans="3:4" x14ac:dyDescent="0.2">
      <c r="C277" s="64"/>
      <c r="D277" s="2"/>
    </row>
    <row r="278" spans="3:4" x14ac:dyDescent="0.2">
      <c r="C278" s="64"/>
      <c r="D278" s="2"/>
    </row>
    <row r="279" spans="3:4" x14ac:dyDescent="0.2">
      <c r="C279" s="64"/>
      <c r="D279" s="2"/>
    </row>
    <row r="280" spans="3:4" x14ac:dyDescent="0.2">
      <c r="C280" s="64"/>
      <c r="D280" s="2"/>
    </row>
    <row r="281" spans="3:4" x14ac:dyDescent="0.2">
      <c r="C281" s="64"/>
      <c r="D281" s="2"/>
    </row>
    <row r="282" spans="3:4" x14ac:dyDescent="0.2">
      <c r="C282" s="64"/>
      <c r="D282" s="2"/>
    </row>
    <row r="283" spans="3:4" x14ac:dyDescent="0.2">
      <c r="C283" s="64"/>
      <c r="D283" s="2"/>
    </row>
    <row r="284" spans="3:4" x14ac:dyDescent="0.2">
      <c r="C284" s="64"/>
      <c r="D284" s="2"/>
    </row>
    <row r="285" spans="3:4" x14ac:dyDescent="0.2">
      <c r="C285" s="64"/>
      <c r="D285" s="2"/>
    </row>
    <row r="286" spans="3:4" x14ac:dyDescent="0.2">
      <c r="C286" s="64"/>
      <c r="D286" s="2"/>
    </row>
    <row r="287" spans="3:4" x14ac:dyDescent="0.2">
      <c r="C287" s="64"/>
      <c r="D287" s="2"/>
    </row>
    <row r="288" spans="3:4" x14ac:dyDescent="0.2">
      <c r="C288" s="64"/>
      <c r="D288" s="2"/>
    </row>
    <row r="289" spans="3:4" x14ac:dyDescent="0.2">
      <c r="C289" s="64"/>
      <c r="D289" s="2"/>
    </row>
    <row r="290" spans="3:4" x14ac:dyDescent="0.2">
      <c r="C290" s="64"/>
      <c r="D290" s="2"/>
    </row>
    <row r="291" spans="3:4" x14ac:dyDescent="0.2">
      <c r="C291" s="64"/>
      <c r="D291" s="2"/>
    </row>
    <row r="292" spans="3:4" x14ac:dyDescent="0.2">
      <c r="C292" s="64"/>
      <c r="D292" s="2"/>
    </row>
    <row r="293" spans="3:4" x14ac:dyDescent="0.2">
      <c r="C293" s="64"/>
      <c r="D293" s="2"/>
    </row>
    <row r="294" spans="3:4" x14ac:dyDescent="0.2">
      <c r="C294" s="64"/>
      <c r="D294" s="2"/>
    </row>
    <row r="295" spans="3:4" x14ac:dyDescent="0.2">
      <c r="C295" s="64"/>
      <c r="D295" s="2"/>
    </row>
    <row r="296" spans="3:4" x14ac:dyDescent="0.2">
      <c r="C296" s="64"/>
      <c r="D296" s="2"/>
    </row>
    <row r="297" spans="3:4" x14ac:dyDescent="0.2">
      <c r="C297" s="64"/>
      <c r="D297" s="2"/>
    </row>
    <row r="298" spans="3:4" x14ac:dyDescent="0.2">
      <c r="C298" s="64"/>
      <c r="D298" s="2"/>
    </row>
    <row r="299" spans="3:4" x14ac:dyDescent="0.2">
      <c r="C299" s="64"/>
      <c r="D299" s="2"/>
    </row>
    <row r="300" spans="3:4" x14ac:dyDescent="0.2">
      <c r="C300" s="64"/>
      <c r="D300" s="2"/>
    </row>
    <row r="301" spans="3:4" x14ac:dyDescent="0.2">
      <c r="C301" s="64"/>
      <c r="D301" s="2"/>
    </row>
    <row r="302" spans="3:4" x14ac:dyDescent="0.2">
      <c r="C302" s="64"/>
      <c r="D302" s="2"/>
    </row>
    <row r="303" spans="3:4" x14ac:dyDescent="0.2">
      <c r="C303" s="64"/>
      <c r="D303" s="2"/>
    </row>
    <row r="304" spans="3:4" x14ac:dyDescent="0.2">
      <c r="C304" s="64"/>
      <c r="D304" s="2"/>
    </row>
    <row r="305" spans="3:4" x14ac:dyDescent="0.2">
      <c r="C305" s="64"/>
      <c r="D305" s="2"/>
    </row>
    <row r="306" spans="3:4" x14ac:dyDescent="0.2">
      <c r="C306" s="64"/>
      <c r="D306" s="2"/>
    </row>
    <row r="307" spans="3:4" x14ac:dyDescent="0.2">
      <c r="C307" s="64"/>
      <c r="D307" s="2"/>
    </row>
    <row r="308" spans="3:4" x14ac:dyDescent="0.2">
      <c r="C308" s="64"/>
      <c r="D308" s="2"/>
    </row>
    <row r="309" spans="3:4" x14ac:dyDescent="0.2">
      <c r="C309" s="64"/>
      <c r="D309" s="2"/>
    </row>
    <row r="310" spans="3:4" x14ac:dyDescent="0.2">
      <c r="C310" s="64"/>
      <c r="D310" s="2"/>
    </row>
    <row r="311" spans="3:4" x14ac:dyDescent="0.2">
      <c r="C311" s="64"/>
      <c r="D311" s="2"/>
    </row>
    <row r="312" spans="3:4" x14ac:dyDescent="0.2">
      <c r="C312" s="64"/>
      <c r="D312" s="2"/>
    </row>
    <row r="313" spans="3:4" x14ac:dyDescent="0.2">
      <c r="C313" s="64"/>
      <c r="D313" s="2"/>
    </row>
    <row r="314" spans="3:4" x14ac:dyDescent="0.2">
      <c r="C314" s="64"/>
      <c r="D314" s="2"/>
    </row>
    <row r="315" spans="3:4" x14ac:dyDescent="0.2">
      <c r="C315" s="64"/>
      <c r="D315" s="2"/>
    </row>
    <row r="316" spans="3:4" x14ac:dyDescent="0.2">
      <c r="C316" s="64"/>
      <c r="D316" s="2"/>
    </row>
    <row r="317" spans="3:4" x14ac:dyDescent="0.2">
      <c r="C317" s="64"/>
      <c r="D317" s="2"/>
    </row>
    <row r="318" spans="3:4" x14ac:dyDescent="0.2">
      <c r="C318" s="64"/>
      <c r="D318" s="2"/>
    </row>
    <row r="319" spans="3:4" x14ac:dyDescent="0.2">
      <c r="C319" s="64"/>
      <c r="D319" s="2"/>
    </row>
    <row r="320" spans="3:4" x14ac:dyDescent="0.2">
      <c r="C320" s="64"/>
      <c r="D320" s="2"/>
    </row>
    <row r="321" spans="3:4" x14ac:dyDescent="0.2">
      <c r="C321" s="64"/>
      <c r="D321" s="2"/>
    </row>
    <row r="322" spans="3:4" x14ac:dyDescent="0.2">
      <c r="C322" s="64"/>
      <c r="D322" s="2"/>
    </row>
    <row r="323" spans="3:4" x14ac:dyDescent="0.2">
      <c r="C323" s="64"/>
      <c r="D323" s="2"/>
    </row>
    <row r="324" spans="3:4" x14ac:dyDescent="0.2">
      <c r="C324" s="64"/>
      <c r="D324" s="2"/>
    </row>
    <row r="325" spans="3:4" x14ac:dyDescent="0.2">
      <c r="C325" s="64"/>
      <c r="D325" s="2"/>
    </row>
    <row r="326" spans="3:4" x14ac:dyDescent="0.2">
      <c r="C326" s="64"/>
      <c r="D326" s="2"/>
    </row>
    <row r="327" spans="3:4" x14ac:dyDescent="0.2">
      <c r="C327" s="64"/>
      <c r="D327" s="2"/>
    </row>
    <row r="328" spans="3:4" x14ac:dyDescent="0.2">
      <c r="C328" s="64"/>
      <c r="D328" s="2"/>
    </row>
    <row r="329" spans="3:4" x14ac:dyDescent="0.2">
      <c r="C329" s="64"/>
      <c r="D329" s="2"/>
    </row>
    <row r="330" spans="3:4" x14ac:dyDescent="0.2">
      <c r="C330" s="64"/>
      <c r="D330" s="2"/>
    </row>
    <row r="331" spans="3:4" x14ac:dyDescent="0.2">
      <c r="C331" s="64"/>
      <c r="D331" s="2"/>
    </row>
    <row r="332" spans="3:4" x14ac:dyDescent="0.2">
      <c r="C332" s="64"/>
      <c r="D332" s="2"/>
    </row>
    <row r="333" spans="3:4" x14ac:dyDescent="0.2">
      <c r="C333" s="64"/>
      <c r="D333" s="2"/>
    </row>
    <row r="334" spans="3:4" x14ac:dyDescent="0.2">
      <c r="C334" s="64"/>
      <c r="D334" s="2"/>
    </row>
    <row r="335" spans="3:4" x14ac:dyDescent="0.2">
      <c r="C335" s="64"/>
      <c r="D335" s="2"/>
    </row>
    <row r="336" spans="3:4" x14ac:dyDescent="0.2">
      <c r="C336" s="64"/>
      <c r="D336" s="2"/>
    </row>
    <row r="337" spans="3:4" x14ac:dyDescent="0.2">
      <c r="C337" s="64"/>
      <c r="D337" s="2"/>
    </row>
    <row r="338" spans="3:4" x14ac:dyDescent="0.2">
      <c r="C338" s="64"/>
      <c r="D338" s="2"/>
    </row>
    <row r="339" spans="3:4" x14ac:dyDescent="0.2">
      <c r="C339" s="64"/>
      <c r="D339" s="2"/>
    </row>
    <row r="340" spans="3:4" x14ac:dyDescent="0.2">
      <c r="C340" s="64"/>
      <c r="D340" s="2"/>
    </row>
    <row r="341" spans="3:4" x14ac:dyDescent="0.2">
      <c r="C341" s="64"/>
      <c r="D341" s="2"/>
    </row>
    <row r="342" spans="3:4" x14ac:dyDescent="0.2">
      <c r="C342" s="64"/>
      <c r="D342" s="2"/>
    </row>
    <row r="343" spans="3:4" x14ac:dyDescent="0.2">
      <c r="C343" s="64"/>
      <c r="D343" s="2"/>
    </row>
    <row r="344" spans="3:4" x14ac:dyDescent="0.2">
      <c r="C344" s="64"/>
      <c r="D344" s="2"/>
    </row>
    <row r="345" spans="3:4" x14ac:dyDescent="0.2">
      <c r="C345" s="64"/>
      <c r="D345" s="2"/>
    </row>
    <row r="346" spans="3:4" x14ac:dyDescent="0.2">
      <c r="C346" s="64"/>
      <c r="D346" s="2"/>
    </row>
    <row r="347" spans="3:4" x14ac:dyDescent="0.2">
      <c r="C347" s="64"/>
      <c r="D347" s="2"/>
    </row>
    <row r="348" spans="3:4" x14ac:dyDescent="0.2">
      <c r="C348" s="64"/>
      <c r="D348" s="2"/>
    </row>
    <row r="349" spans="3:4" x14ac:dyDescent="0.2">
      <c r="C349" s="64"/>
      <c r="D349" s="2"/>
    </row>
    <row r="350" spans="3:4" x14ac:dyDescent="0.2">
      <c r="C350" s="64"/>
      <c r="D350" s="2"/>
    </row>
    <row r="351" spans="3:4" x14ac:dyDescent="0.2">
      <c r="C351" s="64"/>
      <c r="D351" s="2"/>
    </row>
    <row r="352" spans="3:4" x14ac:dyDescent="0.2">
      <c r="C352" s="64"/>
      <c r="D352" s="2"/>
    </row>
    <row r="353" spans="3:4" x14ac:dyDescent="0.2">
      <c r="C353" s="64"/>
      <c r="D353" s="2"/>
    </row>
    <row r="354" spans="3:4" x14ac:dyDescent="0.2">
      <c r="C354" s="64"/>
      <c r="D354" s="2"/>
    </row>
    <row r="355" spans="3:4" x14ac:dyDescent="0.2">
      <c r="C355" s="64"/>
      <c r="D355" s="2"/>
    </row>
    <row r="356" spans="3:4" x14ac:dyDescent="0.2">
      <c r="C356" s="64"/>
      <c r="D356" s="2"/>
    </row>
    <row r="357" spans="3:4" x14ac:dyDescent="0.2">
      <c r="C357" s="64"/>
      <c r="D357" s="2"/>
    </row>
    <row r="358" spans="3:4" x14ac:dyDescent="0.2">
      <c r="C358" s="64"/>
      <c r="D358" s="2"/>
    </row>
    <row r="359" spans="3:4" x14ac:dyDescent="0.2">
      <c r="C359" s="64"/>
      <c r="D359" s="2"/>
    </row>
    <row r="360" spans="3:4" x14ac:dyDescent="0.2">
      <c r="C360" s="64"/>
      <c r="D360" s="2"/>
    </row>
    <row r="361" spans="3:4" x14ac:dyDescent="0.2">
      <c r="C361" s="64"/>
      <c r="D361" s="2"/>
    </row>
    <row r="362" spans="3:4" x14ac:dyDescent="0.2">
      <c r="C362" s="64"/>
      <c r="D362" s="2"/>
    </row>
    <row r="363" spans="3:4" x14ac:dyDescent="0.2">
      <c r="C363" s="64"/>
      <c r="D363" s="2"/>
    </row>
    <row r="364" spans="3:4" x14ac:dyDescent="0.2">
      <c r="C364" s="64"/>
      <c r="D364" s="2"/>
    </row>
    <row r="365" spans="3:4" x14ac:dyDescent="0.2">
      <c r="C365" s="64"/>
      <c r="D365" s="2"/>
    </row>
    <row r="366" spans="3:4" x14ac:dyDescent="0.2">
      <c r="C366" s="64"/>
      <c r="D366" s="2"/>
    </row>
    <row r="367" spans="3:4" x14ac:dyDescent="0.2">
      <c r="C367" s="64"/>
      <c r="D367" s="2"/>
    </row>
    <row r="368" spans="3:4" x14ac:dyDescent="0.2">
      <c r="C368" s="64"/>
      <c r="D368" s="2"/>
    </row>
    <row r="369" spans="3:4" x14ac:dyDescent="0.2">
      <c r="C369" s="64"/>
      <c r="D369" s="2"/>
    </row>
    <row r="370" spans="3:4" x14ac:dyDescent="0.2">
      <c r="D370" s="2"/>
    </row>
    <row r="371" spans="3:4" x14ac:dyDescent="0.2">
      <c r="D371" s="2"/>
    </row>
    <row r="372" spans="3:4" x14ac:dyDescent="0.2">
      <c r="D372" s="2"/>
    </row>
    <row r="373" spans="3:4" x14ac:dyDescent="0.2">
      <c r="D373" s="2"/>
    </row>
    <row r="374" spans="3:4" x14ac:dyDescent="0.2">
      <c r="D374" s="2"/>
    </row>
    <row r="375" spans="3:4" x14ac:dyDescent="0.2">
      <c r="D375" s="2"/>
    </row>
    <row r="376" spans="3:4" x14ac:dyDescent="0.2">
      <c r="D376" s="2"/>
    </row>
    <row r="377" spans="3:4" x14ac:dyDescent="0.2">
      <c r="D377" s="2"/>
    </row>
    <row r="378" spans="3:4" x14ac:dyDescent="0.2">
      <c r="D378" s="2"/>
    </row>
    <row r="379" spans="3:4" x14ac:dyDescent="0.2">
      <c r="D379" s="2"/>
    </row>
    <row r="380" spans="3:4" x14ac:dyDescent="0.2">
      <c r="D380" s="2"/>
    </row>
    <row r="381" spans="3:4" x14ac:dyDescent="0.2">
      <c r="D381" s="2"/>
    </row>
    <row r="382" spans="3:4" x14ac:dyDescent="0.2">
      <c r="D382" s="2"/>
    </row>
    <row r="383" spans="3:4" x14ac:dyDescent="0.2">
      <c r="D383" s="2"/>
    </row>
    <row r="384" spans="3:4" x14ac:dyDescent="0.2">
      <c r="D384" s="2"/>
    </row>
    <row r="385" spans="4:4" x14ac:dyDescent="0.2">
      <c r="D385" s="2"/>
    </row>
    <row r="386" spans="4:4" x14ac:dyDescent="0.2">
      <c r="D386" s="2"/>
    </row>
    <row r="387" spans="4:4" x14ac:dyDescent="0.2">
      <c r="D387" s="2"/>
    </row>
    <row r="388" spans="4:4" x14ac:dyDescent="0.2">
      <c r="D388" s="2"/>
    </row>
    <row r="389" spans="4:4" x14ac:dyDescent="0.2">
      <c r="D389" s="2"/>
    </row>
    <row r="390" spans="4:4" x14ac:dyDescent="0.2">
      <c r="D390" s="2"/>
    </row>
    <row r="391" spans="4:4" x14ac:dyDescent="0.2">
      <c r="D391" s="2"/>
    </row>
    <row r="392" spans="4:4" x14ac:dyDescent="0.2">
      <c r="D392" s="2"/>
    </row>
    <row r="393" spans="4:4" x14ac:dyDescent="0.2">
      <c r="D393" s="2"/>
    </row>
    <row r="394" spans="4:4" x14ac:dyDescent="0.2">
      <c r="D394" s="2"/>
    </row>
    <row r="395" spans="4:4" x14ac:dyDescent="0.2">
      <c r="D395" s="2"/>
    </row>
    <row r="396" spans="4:4" x14ac:dyDescent="0.2">
      <c r="D396" s="2"/>
    </row>
    <row r="397" spans="4:4" x14ac:dyDescent="0.2">
      <c r="D397" s="2"/>
    </row>
    <row r="398" spans="4:4" x14ac:dyDescent="0.2">
      <c r="D398" s="2"/>
    </row>
    <row r="399" spans="4:4" x14ac:dyDescent="0.2">
      <c r="D399" s="2"/>
    </row>
    <row r="400" spans="4:4" x14ac:dyDescent="0.2">
      <c r="D400" s="2"/>
    </row>
    <row r="401" spans="4:4" x14ac:dyDescent="0.2">
      <c r="D401" s="2"/>
    </row>
    <row r="402" spans="4:4" x14ac:dyDescent="0.2">
      <c r="D402" s="2"/>
    </row>
    <row r="403" spans="4:4" x14ac:dyDescent="0.2">
      <c r="D403" s="2"/>
    </row>
    <row r="404" spans="4:4" x14ac:dyDescent="0.2">
      <c r="D404" s="2"/>
    </row>
    <row r="405" spans="4:4" x14ac:dyDescent="0.2">
      <c r="D405" s="2"/>
    </row>
    <row r="406" spans="4:4" x14ac:dyDescent="0.2">
      <c r="D406" s="2"/>
    </row>
    <row r="407" spans="4:4" x14ac:dyDescent="0.2">
      <c r="D407" s="2"/>
    </row>
    <row r="408" spans="4:4" x14ac:dyDescent="0.2">
      <c r="D408" s="2"/>
    </row>
    <row r="409" spans="4:4" x14ac:dyDescent="0.2">
      <c r="D409" s="2"/>
    </row>
    <row r="410" spans="4:4" x14ac:dyDescent="0.2">
      <c r="D410" s="2"/>
    </row>
    <row r="411" spans="4:4" x14ac:dyDescent="0.2">
      <c r="D411" s="2"/>
    </row>
    <row r="412" spans="4:4" x14ac:dyDescent="0.2">
      <c r="D412" s="2"/>
    </row>
    <row r="413" spans="4:4" x14ac:dyDescent="0.2">
      <c r="D413" s="2"/>
    </row>
    <row r="414" spans="4:4" x14ac:dyDescent="0.2">
      <c r="D414" s="2"/>
    </row>
    <row r="415" spans="4:4" x14ac:dyDescent="0.2">
      <c r="D415" s="2"/>
    </row>
    <row r="416" spans="4:4" x14ac:dyDescent="0.2">
      <c r="D416" s="2"/>
    </row>
    <row r="417" spans="4:4" x14ac:dyDescent="0.2">
      <c r="D417" s="2"/>
    </row>
    <row r="418" spans="4:4" x14ac:dyDescent="0.2">
      <c r="D418" s="2"/>
    </row>
    <row r="419" spans="4:4" x14ac:dyDescent="0.2">
      <c r="D419" s="2"/>
    </row>
    <row r="420" spans="4:4" x14ac:dyDescent="0.2">
      <c r="D420" s="2"/>
    </row>
    <row r="421" spans="4:4" x14ac:dyDescent="0.2">
      <c r="D421" s="2"/>
    </row>
    <row r="422" spans="4:4" x14ac:dyDescent="0.2">
      <c r="D422" s="2"/>
    </row>
    <row r="423" spans="4:4" x14ac:dyDescent="0.2">
      <c r="D423" s="2"/>
    </row>
    <row r="424" spans="4:4" x14ac:dyDescent="0.2">
      <c r="D424" s="2"/>
    </row>
    <row r="425" spans="4:4" x14ac:dyDescent="0.2">
      <c r="D425" s="2"/>
    </row>
    <row r="426" spans="4:4" x14ac:dyDescent="0.2">
      <c r="D426" s="2"/>
    </row>
    <row r="427" spans="4:4" x14ac:dyDescent="0.2">
      <c r="D427" s="2"/>
    </row>
    <row r="428" spans="4:4" x14ac:dyDescent="0.2">
      <c r="D428" s="2"/>
    </row>
    <row r="429" spans="4:4" x14ac:dyDescent="0.2">
      <c r="D429" s="2"/>
    </row>
    <row r="430" spans="4:4" x14ac:dyDescent="0.2">
      <c r="D430" s="2"/>
    </row>
    <row r="431" spans="4:4" x14ac:dyDescent="0.2">
      <c r="D431" s="2"/>
    </row>
    <row r="432" spans="4:4" x14ac:dyDescent="0.2">
      <c r="D432" s="2"/>
    </row>
  </sheetData>
  <mergeCells count="6">
    <mergeCell ref="B1:J1"/>
    <mergeCell ref="G3:I3"/>
    <mergeCell ref="J3:J4"/>
    <mergeCell ref="B3:C4"/>
    <mergeCell ref="D3:D4"/>
    <mergeCell ref="E3:F4"/>
  </mergeCells>
  <conditionalFormatting sqref="H8">
    <cfRule type="cellIs" dxfId="137" priority="221" operator="equal">
      <formula>"No cumple"</formula>
    </cfRule>
    <cfRule type="cellIs" dxfId="136" priority="222" operator="greaterThan">
      <formula>$H$8</formula>
    </cfRule>
  </conditionalFormatting>
  <conditionalFormatting sqref="G8">
    <cfRule type="cellIs" dxfId="135" priority="220" operator="equal">
      <formula>"No cumple"</formula>
    </cfRule>
  </conditionalFormatting>
  <conditionalFormatting sqref="H14">
    <cfRule type="cellIs" dxfId="134" priority="218" operator="equal">
      <formula>"No cumple"</formula>
    </cfRule>
    <cfRule type="cellIs" dxfId="133" priority="219" operator="greaterThan">
      <formula>$H$8</formula>
    </cfRule>
  </conditionalFormatting>
  <conditionalFormatting sqref="G14">
    <cfRule type="cellIs" dxfId="132" priority="217" operator="equal">
      <formula>"No cumple"</formula>
    </cfRule>
  </conditionalFormatting>
  <conditionalFormatting sqref="H17">
    <cfRule type="cellIs" dxfId="131" priority="215" operator="equal">
      <formula>"No cumple"</formula>
    </cfRule>
    <cfRule type="cellIs" dxfId="130" priority="216" operator="greaterThan">
      <formula>$H$8</formula>
    </cfRule>
  </conditionalFormatting>
  <conditionalFormatting sqref="G17">
    <cfRule type="cellIs" dxfId="129" priority="214" operator="equal">
      <formula>"No cumple"</formula>
    </cfRule>
  </conditionalFormatting>
  <conditionalFormatting sqref="H21">
    <cfRule type="cellIs" dxfId="128" priority="212" operator="equal">
      <formula>"No cumple"</formula>
    </cfRule>
    <cfRule type="cellIs" dxfId="127" priority="213" operator="greaterThan">
      <formula>$H$8</formula>
    </cfRule>
  </conditionalFormatting>
  <conditionalFormatting sqref="G21">
    <cfRule type="cellIs" dxfId="126" priority="211" operator="equal">
      <formula>"No cumple"</formula>
    </cfRule>
  </conditionalFormatting>
  <conditionalFormatting sqref="H31">
    <cfRule type="cellIs" dxfId="125" priority="209" operator="equal">
      <formula>"No cumple"</formula>
    </cfRule>
    <cfRule type="cellIs" dxfId="124" priority="210" operator="greaterThan">
      <formula>$H$8</formula>
    </cfRule>
  </conditionalFormatting>
  <conditionalFormatting sqref="G31">
    <cfRule type="cellIs" dxfId="123" priority="208" operator="equal">
      <formula>"No cumple"</formula>
    </cfRule>
  </conditionalFormatting>
  <conditionalFormatting sqref="H38">
    <cfRule type="cellIs" dxfId="122" priority="206" operator="equal">
      <formula>"No cumple"</formula>
    </cfRule>
    <cfRule type="cellIs" dxfId="121" priority="207" operator="greaterThan">
      <formula>$H$8</formula>
    </cfRule>
  </conditionalFormatting>
  <conditionalFormatting sqref="G38">
    <cfRule type="cellIs" dxfId="120" priority="205" operator="equal">
      <formula>"No cumple"</formula>
    </cfRule>
  </conditionalFormatting>
  <conditionalFormatting sqref="H54">
    <cfRule type="cellIs" dxfId="119" priority="203" operator="equal">
      <formula>"No cumple"</formula>
    </cfRule>
    <cfRule type="cellIs" dxfId="118" priority="204" operator="greaterThan">
      <formula>$H$8</formula>
    </cfRule>
  </conditionalFormatting>
  <conditionalFormatting sqref="G54">
    <cfRule type="cellIs" dxfId="117" priority="202" operator="equal">
      <formula>"No cumple"</formula>
    </cfRule>
  </conditionalFormatting>
  <conditionalFormatting sqref="H58">
    <cfRule type="cellIs" dxfId="116" priority="200" operator="equal">
      <formula>"No cumple"</formula>
    </cfRule>
    <cfRule type="cellIs" dxfId="115" priority="201" operator="greaterThan">
      <formula>$H$8</formula>
    </cfRule>
  </conditionalFormatting>
  <conditionalFormatting sqref="G58">
    <cfRule type="cellIs" dxfId="114" priority="199" operator="equal">
      <formula>"No cumple"</formula>
    </cfRule>
  </conditionalFormatting>
  <conditionalFormatting sqref="H63">
    <cfRule type="cellIs" dxfId="113" priority="197" operator="equal">
      <formula>"No cumple"</formula>
    </cfRule>
    <cfRule type="cellIs" dxfId="112" priority="198" operator="greaterThan">
      <formula>$H$8</formula>
    </cfRule>
  </conditionalFormatting>
  <conditionalFormatting sqref="G63">
    <cfRule type="cellIs" dxfId="111" priority="196" operator="equal">
      <formula>"No cumple"</formula>
    </cfRule>
  </conditionalFormatting>
  <conditionalFormatting sqref="H77">
    <cfRule type="cellIs" dxfId="110" priority="194" operator="equal">
      <formula>"No cumple"</formula>
    </cfRule>
    <cfRule type="cellIs" dxfId="109" priority="195" operator="greaterThan">
      <formula>$H$8</formula>
    </cfRule>
  </conditionalFormatting>
  <conditionalFormatting sqref="G77">
    <cfRule type="cellIs" dxfId="108" priority="193" operator="equal">
      <formula>"No cumple"</formula>
    </cfRule>
  </conditionalFormatting>
  <conditionalFormatting sqref="H83">
    <cfRule type="cellIs" dxfId="107" priority="191" operator="equal">
      <formula>"No cumple"</formula>
    </cfRule>
    <cfRule type="cellIs" dxfId="106" priority="192" operator="greaterThan">
      <formula>$H$8</formula>
    </cfRule>
  </conditionalFormatting>
  <conditionalFormatting sqref="G83">
    <cfRule type="cellIs" dxfId="105" priority="190" operator="equal">
      <formula>"No cumple"</formula>
    </cfRule>
  </conditionalFormatting>
  <conditionalFormatting sqref="H89">
    <cfRule type="cellIs" dxfId="104" priority="188" operator="equal">
      <formula>"No cumple"</formula>
    </cfRule>
    <cfRule type="cellIs" dxfId="103" priority="189" operator="greaterThan">
      <formula>$H$8</formula>
    </cfRule>
  </conditionalFormatting>
  <conditionalFormatting sqref="G89">
    <cfRule type="cellIs" dxfId="102" priority="187" operator="equal">
      <formula>"No cumple"</formula>
    </cfRule>
  </conditionalFormatting>
  <conditionalFormatting sqref="H100">
    <cfRule type="cellIs" dxfId="101" priority="185" operator="equal">
      <formula>"No cumple"</formula>
    </cfRule>
    <cfRule type="cellIs" dxfId="100" priority="186" operator="greaterThan">
      <formula>$H$8</formula>
    </cfRule>
  </conditionalFormatting>
  <conditionalFormatting sqref="G100">
    <cfRule type="cellIs" dxfId="99" priority="184" operator="equal">
      <formula>"No cumple"</formula>
    </cfRule>
  </conditionalFormatting>
  <conditionalFormatting sqref="H106">
    <cfRule type="cellIs" dxfId="98" priority="182" operator="equal">
      <formula>"No cumple"</formula>
    </cfRule>
    <cfRule type="cellIs" dxfId="97" priority="183" operator="greaterThan">
      <formula>$H$8</formula>
    </cfRule>
  </conditionalFormatting>
  <conditionalFormatting sqref="G106">
    <cfRule type="cellIs" dxfId="96" priority="181" operator="equal">
      <formula>"No cumple"</formula>
    </cfRule>
  </conditionalFormatting>
  <conditionalFormatting sqref="H112">
    <cfRule type="cellIs" dxfId="95" priority="179" operator="equal">
      <formula>"No cumple"</formula>
    </cfRule>
    <cfRule type="cellIs" dxfId="94" priority="180" operator="greaterThan">
      <formula>$H$8</formula>
    </cfRule>
  </conditionalFormatting>
  <conditionalFormatting sqref="G112">
    <cfRule type="cellIs" dxfId="93" priority="178" operator="equal">
      <formula>"No cumple"</formula>
    </cfRule>
  </conditionalFormatting>
  <conditionalFormatting sqref="H116">
    <cfRule type="cellIs" dxfId="92" priority="176" operator="equal">
      <formula>"No cumple"</formula>
    </cfRule>
    <cfRule type="cellIs" dxfId="91" priority="177" operator="greaterThan">
      <formula>$H$8</formula>
    </cfRule>
  </conditionalFormatting>
  <conditionalFormatting sqref="G116">
    <cfRule type="cellIs" dxfId="90" priority="175" operator="equal">
      <formula>"No cumple"</formula>
    </cfRule>
  </conditionalFormatting>
  <conditionalFormatting sqref="H120">
    <cfRule type="cellIs" dxfId="89" priority="173" operator="equal">
      <formula>"No cumple"</formula>
    </cfRule>
    <cfRule type="cellIs" dxfId="88" priority="174" operator="greaterThan">
      <formula>$H$8</formula>
    </cfRule>
  </conditionalFormatting>
  <conditionalFormatting sqref="G120">
    <cfRule type="cellIs" dxfId="87" priority="172" operator="equal">
      <formula>"No cumple"</formula>
    </cfRule>
  </conditionalFormatting>
  <conditionalFormatting sqref="H123">
    <cfRule type="cellIs" dxfId="86" priority="170" operator="equal">
      <formula>"No cumple"</formula>
    </cfRule>
    <cfRule type="cellIs" dxfId="85" priority="171" operator="greaterThan">
      <formula>$H$8</formula>
    </cfRule>
  </conditionalFormatting>
  <conditionalFormatting sqref="G123">
    <cfRule type="cellIs" dxfId="84" priority="169" operator="equal">
      <formula>"No cumple"</formula>
    </cfRule>
  </conditionalFormatting>
  <conditionalFormatting sqref="H86">
    <cfRule type="cellIs" dxfId="83" priority="117" operator="equal">
      <formula>"No cumple"</formula>
    </cfRule>
    <cfRule type="cellIs" dxfId="82" priority="118" operator="greaterThan">
      <formula>$H$8</formula>
    </cfRule>
  </conditionalFormatting>
  <conditionalFormatting sqref="G86">
    <cfRule type="cellIs" dxfId="81" priority="116" operator="equal">
      <formula>"No cumple"</formula>
    </cfRule>
  </conditionalFormatting>
  <conditionalFormatting sqref="H89">
    <cfRule type="cellIs" dxfId="80" priority="114" operator="equal">
      <formula>"No cumple"</formula>
    </cfRule>
    <cfRule type="cellIs" dxfId="79" priority="115" operator="greaterThan">
      <formula>$H$8</formula>
    </cfRule>
  </conditionalFormatting>
  <conditionalFormatting sqref="G89">
    <cfRule type="cellIs" dxfId="78" priority="113" operator="equal">
      <formula>"No cumple"</formula>
    </cfRule>
  </conditionalFormatting>
  <conditionalFormatting sqref="H80">
    <cfRule type="cellIs" dxfId="77" priority="111" operator="equal">
      <formula>"No cumple"</formula>
    </cfRule>
    <cfRule type="cellIs" dxfId="76" priority="112" operator="greaterThan">
      <formula>$H$8</formula>
    </cfRule>
  </conditionalFormatting>
  <conditionalFormatting sqref="G80">
    <cfRule type="cellIs" dxfId="75" priority="110" operator="equal">
      <formula>"No cumple"</formula>
    </cfRule>
  </conditionalFormatting>
  <conditionalFormatting sqref="H83">
    <cfRule type="cellIs" dxfId="74" priority="108" operator="equal">
      <formula>"No cumple"</formula>
    </cfRule>
    <cfRule type="cellIs" dxfId="73" priority="109" operator="greaterThan">
      <formula>$H$8</formula>
    </cfRule>
  </conditionalFormatting>
  <conditionalFormatting sqref="G83">
    <cfRule type="cellIs" dxfId="72" priority="107" operator="equal">
      <formula>"No cumple"</formula>
    </cfRule>
  </conditionalFormatting>
  <conditionalFormatting sqref="H42">
    <cfRule type="cellIs" dxfId="71" priority="105" operator="equal">
      <formula>"No cumple"</formula>
    </cfRule>
    <cfRule type="cellIs" dxfId="70" priority="106" operator="greaterThan">
      <formula>$H$8</formula>
    </cfRule>
  </conditionalFormatting>
  <conditionalFormatting sqref="G42">
    <cfRule type="cellIs" dxfId="69" priority="104" operator="equal">
      <formula>"No cumple"</formula>
    </cfRule>
  </conditionalFormatting>
  <conditionalFormatting sqref="D126:D131">
    <cfRule type="colorScale" priority="236">
      <colorScale>
        <cfvo type="min"/>
        <cfvo type="percentile" val="50"/>
        <cfvo type="max"/>
        <color rgb="FFFF0000"/>
        <color rgb="FFFFEB84"/>
        <color theme="9"/>
      </colorScale>
    </cfRule>
  </conditionalFormatting>
  <conditionalFormatting sqref="J1:J1048576">
    <cfRule type="colorScale" priority="2">
      <colorScale>
        <cfvo type="num" val="0"/>
        <cfvo type="percentile" val="50"/>
        <cfvo type="num" val="1"/>
        <color rgb="FFFF0000"/>
        <color rgb="FFFFEB84"/>
        <color theme="9"/>
      </colorScale>
    </cfRule>
    <cfRule type="iconSet" priority="1">
      <iconSet>
        <cfvo type="percent" val="0"/>
        <cfvo type="percent" val="33"/>
        <cfvo type="percent" val="67"/>
      </iconSet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scale="51" fitToHeight="3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6" baseType="variant">
      <vt:variant>
        <vt:lpstr>Hojas de cálculo</vt:lpstr>
      </vt:variant>
      <vt:variant>
        <vt:i4>1</vt:i4>
      </vt:variant>
      <vt:variant>
        <vt:lpstr>Gráficos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NOM-004</vt:lpstr>
      <vt:lpstr>grafico </vt:lpstr>
      <vt:lpstr>'NOM-004'!Área_de_impresión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Microsoft Office</dc:creator>
  <cp:lastModifiedBy>Usuario de Microsoft Office</cp:lastModifiedBy>
  <dcterms:created xsi:type="dcterms:W3CDTF">2021-01-19T18:51:21Z</dcterms:created>
  <dcterms:modified xsi:type="dcterms:W3CDTF">2021-03-04T19:07:53Z</dcterms:modified>
</cp:coreProperties>
</file>